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firstSheet="17" activeTab="22"/>
  </bookViews>
  <sheets>
    <sheet name="Січень2019 р." sheetId="1" r:id="rId1"/>
    <sheet name="Лютий 19 р." sheetId="2" r:id="rId2"/>
    <sheet name="за 2 міс.19 р." sheetId="3" r:id="rId3"/>
    <sheet name="березень 19 р." sheetId="4" r:id="rId4"/>
    <sheet name="за 3 міс.19 р." sheetId="5" r:id="rId5"/>
    <sheet name="квітень 19 р." sheetId="6" r:id="rId6"/>
    <sheet name="за 4міс.19 р." sheetId="7" r:id="rId7"/>
    <sheet name="травень 19 р." sheetId="8" r:id="rId8"/>
    <sheet name="за 5міс.19 р." sheetId="9" r:id="rId9"/>
    <sheet name="червень 19 р." sheetId="10" r:id="rId10"/>
    <sheet name="за 6міс.19 р." sheetId="11" r:id="rId11"/>
    <sheet name="липень 19 р." sheetId="12" r:id="rId12"/>
    <sheet name="за 7міс.19 р." sheetId="13" r:id="rId13"/>
    <sheet name="серпень 19 р." sheetId="14" r:id="rId14"/>
    <sheet name="за 8міс.19 р." sheetId="15" r:id="rId15"/>
    <sheet name="вересень 19 р." sheetId="16" r:id="rId16"/>
    <sheet name="за 9міс.19 р." sheetId="17" r:id="rId17"/>
    <sheet name="жовтень 19 р." sheetId="18" r:id="rId18"/>
    <sheet name="за 10міс.19 р." sheetId="19" r:id="rId19"/>
    <sheet name="листопад 19 р." sheetId="20" r:id="rId20"/>
    <sheet name="за 11міс.19 р." sheetId="21" r:id="rId21"/>
    <sheet name="грудень 19 р." sheetId="22" r:id="rId22"/>
    <sheet name="за 12міс.19 р." sheetId="23" r:id="rId23"/>
  </sheets>
  <definedNames/>
  <calcPr fullCalcOnLoad="1"/>
</workbook>
</file>

<file path=xl/sharedStrings.xml><?xml version="1.0" encoding="utf-8"?>
<sst xmlns="http://schemas.openxmlformats.org/spreadsheetml/2006/main" count="737" uniqueCount="63">
  <si>
    <t>Гімназія№1</t>
  </si>
  <si>
    <t>ГімназіяКП</t>
  </si>
  <si>
    <t>ЛЗОШ №2</t>
  </si>
  <si>
    <t>ЛЗОШ№3</t>
  </si>
  <si>
    <t>ЧЗОШ№1</t>
  </si>
  <si>
    <t>ЧЗОШ№2</t>
  </si>
  <si>
    <t>Всього</t>
  </si>
  <si>
    <t>Безсали</t>
  </si>
  <si>
    <t>Бербениці</t>
  </si>
  <si>
    <t>Білогорілка</t>
  </si>
  <si>
    <t>Васильки</t>
  </si>
  <si>
    <t>Вирішальне</t>
  </si>
  <si>
    <t>Гамаліївка</t>
  </si>
  <si>
    <t>Г.Їсківці</t>
  </si>
  <si>
    <t>Корсунівка</t>
  </si>
  <si>
    <t>Лука</t>
  </si>
  <si>
    <t>Млини</t>
  </si>
  <si>
    <t xml:space="preserve">Піски </t>
  </si>
  <si>
    <t>Погарщина</t>
  </si>
  <si>
    <t>Свиридівка</t>
  </si>
  <si>
    <t>Сенча</t>
  </si>
  <si>
    <t>Токарі</t>
  </si>
  <si>
    <t>Харківці</t>
  </si>
  <si>
    <t>Яхники</t>
  </si>
  <si>
    <t>Їсківці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</si>
  <si>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</si>
  <si>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</t>
  </si>
  <si>
    <t>Риги КНВК</t>
  </si>
  <si>
    <t>Криничанська</t>
  </si>
  <si>
    <t>Риги д/с</t>
  </si>
  <si>
    <t>Піски</t>
  </si>
  <si>
    <t>Бодаква ДНЗ</t>
  </si>
  <si>
    <t>Г.-їсківці</t>
  </si>
  <si>
    <t>Риги ДНЗ</t>
  </si>
  <si>
    <t>Бодаква НВК</t>
  </si>
  <si>
    <t>Бодаква КНВК</t>
  </si>
  <si>
    <t xml:space="preserve"> </t>
  </si>
  <si>
    <t xml:space="preserve">                                                                                                                                       </t>
  </si>
  <si>
    <t>Жабки</t>
  </si>
  <si>
    <t>Січень 2019 рік</t>
  </si>
  <si>
    <t>Лютий 2019 рік</t>
  </si>
  <si>
    <t>За 2  місяці  2019 р.</t>
  </si>
  <si>
    <t>Березень 2019 рік</t>
  </si>
  <si>
    <t>За 3 міс.2019 р.</t>
  </si>
  <si>
    <t>Квітень 2019 рік</t>
  </si>
  <si>
    <t>За 4 міс.2019 р.</t>
  </si>
  <si>
    <t>Травень 2019 рік</t>
  </si>
  <si>
    <t>За 5 міс.2019 р.</t>
  </si>
  <si>
    <t>Червень 2019 рік</t>
  </si>
  <si>
    <t>За 6 міс.2019 р.</t>
  </si>
  <si>
    <t>Липень  2019 рік</t>
  </si>
  <si>
    <t>Серпень 2019 рік</t>
  </si>
  <si>
    <t>За 8 міс.2019 р.</t>
  </si>
  <si>
    <t>Вересень 2019 рік</t>
  </si>
  <si>
    <t>За 9 міс.2019 р.</t>
  </si>
  <si>
    <t>Жовтень 2019 рік</t>
  </si>
  <si>
    <t>За 10 міс.2019 р.</t>
  </si>
  <si>
    <t>Листопад 2019 рік</t>
  </si>
  <si>
    <t>За 11 міс.2019 р.</t>
  </si>
  <si>
    <t>Грудень 2019 рік</t>
  </si>
  <si>
    <t>За 12 міс.2019 р.</t>
  </si>
  <si>
    <t>За 7 міс.2019 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</si>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</sst>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00_р_._-;\-* #,##0.0000_р_._-;_-* &quot;-&quot;??_р_._-;_-@_-"/>
    <numFmt numFmtId="181" formatCode="_-* #,##0.0_р_._-;\-* #,##0.0_р_._-;_-* &quot;-&quot;??_р_._-;_-@_-"/>
    <numFmt numFmtId="182" formatCode="_-* #,##0.000_р_._-;\-* #,##0.000_р_._-;_-* &quot;-&quot;??_р_._-;_-@_-"/>
    <numFmt numFmtId="183" formatCode="_-* #,##0_р_._-;\-* #,##0_р_._-;_-* &quot;-&quot;??_р_._-;_-@_-"/>
    <numFmt numFmtId="184" formatCode="_-* #,##0.00000_р_._-;\-* #,##0.00000_р_._-;_-* &quot;-&quot;??_р_._-;_-@_-"/>
    <numFmt numFmtId="185" formatCode="0.000"/>
    <numFmt numFmtId="186" formatCode="0.0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0.0000"/>
    <numFmt numFmtId="190" formatCode="_-* #,##0.0_р_._-;\-* #,##0.0_р_._-;_-* &quot;-&quot;?_р_._-;_-@_-"/>
    <numFmt numFmtId="191" formatCode="_-* #,##0.0000_р_._-;\-* #,##0.0000_р_._-;_-* &quot;-&quot;????_р_._-;_-@_-"/>
    <numFmt numFmtId="192" formatCode="[$-FC19]d\ mmmm\ yyyy\ &quot;г.&quot;"/>
    <numFmt numFmtId="193" formatCode="#,##0.0_ ;\-#,##0.0\ 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5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79" fontId="1" fillId="0" borderId="10" xfId="61" applyNumberFormat="1" applyFont="1" applyBorder="1" applyAlignment="1">
      <alignment/>
    </xf>
    <xf numFmtId="181" fontId="1" fillId="0" borderId="10" xfId="61" applyNumberFormat="1" applyFont="1" applyBorder="1" applyAlignment="1">
      <alignment/>
    </xf>
    <xf numFmtId="0" fontId="0" fillId="0" borderId="10" xfId="0" applyFont="1" applyBorder="1" applyAlignment="1">
      <alignment horizontal="left" indent="2"/>
    </xf>
    <xf numFmtId="179" fontId="1" fillId="0" borderId="10" xfId="61" applyFont="1" applyBorder="1" applyAlignment="1">
      <alignment/>
    </xf>
    <xf numFmtId="179" fontId="0" fillId="0" borderId="10" xfId="6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indent="2"/>
    </xf>
    <xf numFmtId="179" fontId="8" fillId="0" borderId="10" xfId="61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inden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left" indent="2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indent="2"/>
    </xf>
    <xf numFmtId="0" fontId="10" fillId="0" borderId="10" xfId="0" applyFont="1" applyBorder="1" applyAlignment="1">
      <alignment horizontal="left" indent="1"/>
    </xf>
    <xf numFmtId="0" fontId="6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61" applyNumberFormat="1" applyFont="1" applyBorder="1" applyAlignment="1">
      <alignment/>
    </xf>
    <xf numFmtId="181" fontId="9" fillId="0" borderId="10" xfId="61" applyNumberFormat="1" applyFont="1" applyBorder="1" applyAlignment="1">
      <alignment/>
    </xf>
    <xf numFmtId="179" fontId="9" fillId="0" borderId="10" xfId="6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79" fontId="11" fillId="0" borderId="10" xfId="61" applyFont="1" applyBorder="1" applyAlignment="1">
      <alignment/>
    </xf>
    <xf numFmtId="0" fontId="12" fillId="0" borderId="0" xfId="0" applyFont="1" applyAlignment="1">
      <alignment/>
    </xf>
    <xf numFmtId="0" fontId="1" fillId="0" borderId="10" xfId="61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10" xfId="61" applyNumberFormat="1" applyFont="1" applyBorder="1" applyAlignment="1">
      <alignment/>
    </xf>
    <xf numFmtId="2" fontId="8" fillId="0" borderId="0" xfId="0" applyNumberFormat="1" applyFont="1" applyAlignment="1">
      <alignment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zoomScale="80" zoomScaleNormal="80" zoomScalePageLayoutView="0" workbookViewId="0" topLeftCell="A13">
      <pane xSplit="1" topLeftCell="E1" activePane="topRight" state="frozen"/>
      <selection pane="topLeft" activeCell="A1" sqref="A1"/>
      <selection pane="topRight" activeCell="N21" sqref="N21"/>
    </sheetView>
  </sheetViews>
  <sheetFormatPr defaultColWidth="9.00390625" defaultRowHeight="12.75"/>
  <cols>
    <col min="1" max="1" width="15.75390625" style="0" customWidth="1"/>
    <col min="2" max="2" width="14.375" style="0" customWidth="1"/>
    <col min="3" max="3" width="13.875" style="0" customWidth="1"/>
    <col min="4" max="4" width="12.75390625" style="0" customWidth="1"/>
    <col min="5" max="5" width="16.875" style="46" customWidth="1"/>
    <col min="6" max="6" width="13.125" style="0" customWidth="1"/>
    <col min="7" max="7" width="13.25390625" style="0" customWidth="1"/>
    <col min="8" max="8" width="12.00390625" style="0" customWidth="1"/>
    <col min="9" max="9" width="11.00390625" style="0" customWidth="1"/>
    <col min="10" max="10" width="8.125" style="0" customWidth="1"/>
    <col min="11" max="11" width="3.125" style="0" customWidth="1"/>
    <col min="12" max="12" width="3.00390625" style="0" customWidth="1"/>
    <col min="13" max="13" width="2.625" style="0" customWidth="1"/>
    <col min="14" max="14" width="11.00390625" style="0" customWidth="1"/>
    <col min="15" max="15" width="13.625" style="0" customWidth="1"/>
    <col min="16" max="16" width="10.00390625" style="0" customWidth="1"/>
    <col min="17" max="17" width="11.625" style="0" customWidth="1"/>
    <col min="18" max="18" width="13.25390625" style="0" customWidth="1"/>
    <col min="19" max="19" width="12.625" style="0" customWidth="1"/>
    <col min="20" max="20" width="11.375" style="0" customWidth="1"/>
    <col min="21" max="21" width="7.75390625" style="0" customWidth="1"/>
    <col min="22" max="22" width="3.375" style="0" customWidth="1"/>
    <col min="23" max="23" width="2.875" style="0" customWidth="1"/>
    <col min="24" max="24" width="14.75390625" style="0" customWidth="1"/>
  </cols>
  <sheetData>
    <row r="1" spans="1:26" ht="15">
      <c r="A1" s="37" t="s">
        <v>0</v>
      </c>
      <c r="B1" s="31"/>
      <c r="C1" s="38"/>
      <c r="D1" s="38">
        <f aca="true" t="shared" si="0" ref="D1:D35">B1+C1</f>
        <v>0</v>
      </c>
      <c r="E1" s="43"/>
      <c r="F1" s="38">
        <f aca="true" t="shared" si="1" ref="F1:F36">G1+H1+I1+N1+O1+U1</f>
        <v>0</v>
      </c>
      <c r="G1" s="31"/>
      <c r="H1" s="31"/>
      <c r="I1" s="31"/>
      <c r="J1" s="31"/>
      <c r="K1" s="31"/>
      <c r="L1" s="31"/>
      <c r="M1" s="31"/>
      <c r="N1" s="31"/>
      <c r="O1" s="38">
        <f aca="true" t="shared" si="2" ref="O1:O36">P1+Q1+R1+S1+T1</f>
        <v>0</v>
      </c>
      <c r="P1" s="31"/>
      <c r="Q1" s="31"/>
      <c r="R1" s="31"/>
      <c r="S1" s="31"/>
      <c r="T1" s="31"/>
      <c r="U1" s="31"/>
      <c r="V1" s="31"/>
      <c r="W1" s="31"/>
      <c r="X1" s="38">
        <f aca="true" t="shared" si="3" ref="X1:X36">D1+E1+F1</f>
        <v>0</v>
      </c>
      <c r="Y1" s="12"/>
      <c r="Z1" s="12"/>
    </row>
    <row r="2" spans="1:26" ht="15">
      <c r="A2" s="37" t="s">
        <v>1</v>
      </c>
      <c r="B2" s="31"/>
      <c r="C2" s="31"/>
      <c r="D2" s="38">
        <f t="shared" si="0"/>
        <v>0</v>
      </c>
      <c r="E2" s="44"/>
      <c r="F2" s="38">
        <f t="shared" si="1"/>
        <v>0</v>
      </c>
      <c r="G2" s="31"/>
      <c r="H2" s="31"/>
      <c r="I2" s="31"/>
      <c r="J2" s="31"/>
      <c r="K2" s="31"/>
      <c r="L2" s="31"/>
      <c r="M2" s="31"/>
      <c r="N2" s="31"/>
      <c r="O2" s="38">
        <f t="shared" si="2"/>
        <v>0</v>
      </c>
      <c r="P2" s="31"/>
      <c r="Q2" s="31"/>
      <c r="R2" s="31"/>
      <c r="S2" s="31"/>
      <c r="T2" s="31"/>
      <c r="U2" s="31"/>
      <c r="V2" s="31"/>
      <c r="W2" s="31"/>
      <c r="X2" s="38">
        <f t="shared" si="3"/>
        <v>0</v>
      </c>
      <c r="Y2" s="12"/>
      <c r="Z2" s="12"/>
    </row>
    <row r="3" spans="1:26" ht="15">
      <c r="A3" s="37" t="s">
        <v>2</v>
      </c>
      <c r="B3" s="31"/>
      <c r="C3" s="31"/>
      <c r="D3" s="38">
        <f t="shared" si="0"/>
        <v>0</v>
      </c>
      <c r="E3" s="43"/>
      <c r="F3" s="38">
        <f t="shared" si="1"/>
        <v>0</v>
      </c>
      <c r="G3" s="31"/>
      <c r="H3" s="31"/>
      <c r="I3" s="31"/>
      <c r="J3" s="31"/>
      <c r="K3" s="31"/>
      <c r="L3" s="31"/>
      <c r="M3" s="31"/>
      <c r="N3" s="31"/>
      <c r="O3" s="38">
        <f t="shared" si="2"/>
        <v>0</v>
      </c>
      <c r="P3" s="31"/>
      <c r="Q3" s="31"/>
      <c r="R3" s="31"/>
      <c r="S3" s="31"/>
      <c r="T3" s="31"/>
      <c r="U3" s="31"/>
      <c r="V3" s="31"/>
      <c r="W3" s="31"/>
      <c r="X3" s="38">
        <f t="shared" si="3"/>
        <v>0</v>
      </c>
      <c r="Y3" s="12"/>
      <c r="Z3" s="12"/>
    </row>
    <row r="4" spans="1:26" ht="15">
      <c r="A4" s="37" t="s">
        <v>3</v>
      </c>
      <c r="B4" s="31"/>
      <c r="C4" s="31"/>
      <c r="D4" s="38">
        <f t="shared" si="0"/>
        <v>0</v>
      </c>
      <c r="E4" s="44"/>
      <c r="F4" s="38">
        <f t="shared" si="1"/>
        <v>0</v>
      </c>
      <c r="G4" s="31"/>
      <c r="H4" s="31"/>
      <c r="I4" s="31"/>
      <c r="J4" s="31"/>
      <c r="K4" s="31"/>
      <c r="L4" s="31"/>
      <c r="M4" s="31"/>
      <c r="N4" s="31"/>
      <c r="O4" s="38">
        <f t="shared" si="2"/>
        <v>0</v>
      </c>
      <c r="P4" s="31"/>
      <c r="Q4" s="31"/>
      <c r="R4" s="31"/>
      <c r="S4" s="31"/>
      <c r="T4" s="31"/>
      <c r="U4" s="31"/>
      <c r="V4" s="31"/>
      <c r="W4" s="31"/>
      <c r="X4" s="38">
        <f t="shared" si="3"/>
        <v>0</v>
      </c>
      <c r="Y4" s="12"/>
      <c r="Z4" s="12"/>
    </row>
    <row r="5" spans="1:26" ht="15">
      <c r="A5" s="37" t="s">
        <v>4</v>
      </c>
      <c r="B5" s="31">
        <v>421447.03</v>
      </c>
      <c r="C5" s="31">
        <v>90148.89</v>
      </c>
      <c r="D5" s="38">
        <f t="shared" si="0"/>
        <v>511595.92000000004</v>
      </c>
      <c r="E5" s="43">
        <v>113368.58</v>
      </c>
      <c r="F5" s="38">
        <f t="shared" si="1"/>
        <v>184242.25</v>
      </c>
      <c r="G5" s="31"/>
      <c r="H5" s="31">
        <v>3188.88</v>
      </c>
      <c r="I5" s="31">
        <v>3230.77</v>
      </c>
      <c r="J5" s="31"/>
      <c r="K5" s="31"/>
      <c r="L5" s="31"/>
      <c r="M5" s="31"/>
      <c r="N5" s="31"/>
      <c r="O5" s="38">
        <f t="shared" si="2"/>
        <v>177822.6</v>
      </c>
      <c r="P5" s="31">
        <v>176100</v>
      </c>
      <c r="Q5" s="31">
        <v>1722.6</v>
      </c>
      <c r="R5" s="31"/>
      <c r="S5" s="31"/>
      <c r="T5" s="31"/>
      <c r="U5" s="31"/>
      <c r="V5" s="31"/>
      <c r="W5" s="31"/>
      <c r="X5" s="38">
        <f t="shared" si="3"/>
        <v>809206.75</v>
      </c>
      <c r="Y5" s="12"/>
      <c r="Z5" s="12"/>
    </row>
    <row r="6" spans="1:26" ht="15">
      <c r="A6" s="37" t="s">
        <v>5</v>
      </c>
      <c r="B6" s="38">
        <v>266659</v>
      </c>
      <c r="C6" s="38">
        <v>97550.83</v>
      </c>
      <c r="D6" s="38">
        <f t="shared" si="0"/>
        <v>364209.83</v>
      </c>
      <c r="E6" s="44">
        <v>80708.14</v>
      </c>
      <c r="F6" s="38">
        <f t="shared" si="1"/>
        <v>11515.14</v>
      </c>
      <c r="G6" s="31"/>
      <c r="H6" s="31">
        <v>1798.38</v>
      </c>
      <c r="I6" s="31">
        <v>5735.64</v>
      </c>
      <c r="J6" s="31"/>
      <c r="K6" s="31"/>
      <c r="L6" s="31"/>
      <c r="M6" s="31"/>
      <c r="N6" s="31"/>
      <c r="O6" s="38">
        <f t="shared" si="2"/>
        <v>3981.12</v>
      </c>
      <c r="P6" s="31"/>
      <c r="Q6" s="31">
        <v>3981.12</v>
      </c>
      <c r="R6" s="31"/>
      <c r="S6" s="31"/>
      <c r="T6" s="31"/>
      <c r="U6" s="31"/>
      <c r="V6" s="31"/>
      <c r="W6" s="31"/>
      <c r="X6" s="38">
        <f t="shared" si="3"/>
        <v>456433.11000000004</v>
      </c>
      <c r="Y6" s="12"/>
      <c r="Z6" s="12"/>
    </row>
    <row r="7" spans="1:26" ht="15">
      <c r="A7" s="37" t="s">
        <v>28</v>
      </c>
      <c r="B7" s="31"/>
      <c r="C7" s="31"/>
      <c r="D7" s="38">
        <f t="shared" si="0"/>
        <v>0</v>
      </c>
      <c r="E7" s="44"/>
      <c r="F7" s="38">
        <f t="shared" si="1"/>
        <v>0</v>
      </c>
      <c r="G7" s="31"/>
      <c r="H7" s="31"/>
      <c r="I7" s="31"/>
      <c r="J7" s="31"/>
      <c r="K7" s="31"/>
      <c r="L7" s="31"/>
      <c r="M7" s="31"/>
      <c r="N7" s="31"/>
      <c r="O7" s="38">
        <f t="shared" si="2"/>
        <v>0</v>
      </c>
      <c r="P7" s="31"/>
      <c r="Q7" s="31"/>
      <c r="R7" s="31"/>
      <c r="S7" s="31"/>
      <c r="T7" s="31"/>
      <c r="U7" s="31"/>
      <c r="V7" s="31"/>
      <c r="W7" s="31"/>
      <c r="X7" s="38">
        <f t="shared" si="3"/>
        <v>0</v>
      </c>
      <c r="Y7" s="12"/>
      <c r="Z7" s="12"/>
    </row>
    <row r="8" spans="1:26" ht="15">
      <c r="A8" s="37" t="s">
        <v>6</v>
      </c>
      <c r="B8" s="38">
        <f aca="true" t="shared" si="4" ref="B8:I8">SUM(B1:B7)</f>
        <v>688106.03</v>
      </c>
      <c r="C8" s="38">
        <f t="shared" si="4"/>
        <v>187699.72</v>
      </c>
      <c r="D8" s="38">
        <f t="shared" si="4"/>
        <v>875805.75</v>
      </c>
      <c r="E8" s="43">
        <f t="shared" si="4"/>
        <v>194076.72</v>
      </c>
      <c r="F8" s="38">
        <f t="shared" si="4"/>
        <v>195757.39</v>
      </c>
      <c r="G8" s="38">
        <f t="shared" si="4"/>
        <v>0</v>
      </c>
      <c r="H8" s="38">
        <f t="shared" si="4"/>
        <v>4987.26</v>
      </c>
      <c r="I8" s="38">
        <f t="shared" si="4"/>
        <v>8966.41</v>
      </c>
      <c r="J8" s="39"/>
      <c r="K8" s="39"/>
      <c r="L8" s="39"/>
      <c r="M8" s="39"/>
      <c r="N8" s="31">
        <f>SUM(N1:N7)</f>
        <v>0</v>
      </c>
      <c r="O8" s="38">
        <f t="shared" si="2"/>
        <v>181803.72</v>
      </c>
      <c r="P8" s="31">
        <f>SUM(P1:P7)</f>
        <v>176100</v>
      </c>
      <c r="Q8" s="31">
        <f>SUM(Q1:Q7)</f>
        <v>5703.719999999999</v>
      </c>
      <c r="R8" s="31">
        <f>SUM(R1:R7)</f>
        <v>0</v>
      </c>
      <c r="S8" s="31">
        <f>SUM(S1:S7)</f>
        <v>0</v>
      </c>
      <c r="T8" s="31"/>
      <c r="U8" s="31"/>
      <c r="V8" s="31"/>
      <c r="W8" s="31"/>
      <c r="X8" s="38">
        <f t="shared" si="3"/>
        <v>1265639.8599999999</v>
      </c>
      <c r="Y8" s="12"/>
      <c r="Z8" s="12"/>
    </row>
    <row r="9" spans="1:26" ht="15">
      <c r="A9" s="37" t="s">
        <v>7</v>
      </c>
      <c r="B9" s="31">
        <v>184585.4</v>
      </c>
      <c r="C9" s="31">
        <v>48607.19</v>
      </c>
      <c r="D9" s="38">
        <f t="shared" si="0"/>
        <v>233192.59</v>
      </c>
      <c r="E9" s="44">
        <v>51674.99</v>
      </c>
      <c r="F9" s="38">
        <f t="shared" si="1"/>
        <v>6350.11</v>
      </c>
      <c r="G9" s="31"/>
      <c r="H9" s="31">
        <v>1390.5</v>
      </c>
      <c r="I9" s="31">
        <v>4959.61</v>
      </c>
      <c r="J9" s="31"/>
      <c r="K9" s="31"/>
      <c r="L9" s="31"/>
      <c r="M9" s="31"/>
      <c r="N9" s="31"/>
      <c r="O9" s="38">
        <f t="shared" si="2"/>
        <v>0</v>
      </c>
      <c r="P9" s="31"/>
      <c r="Q9" s="31"/>
      <c r="R9" s="31"/>
      <c r="S9" s="31"/>
      <c r="T9" s="31"/>
      <c r="U9" s="31"/>
      <c r="V9" s="31"/>
      <c r="W9" s="31"/>
      <c r="X9" s="38">
        <f t="shared" si="3"/>
        <v>291217.69</v>
      </c>
      <c r="Y9" s="12"/>
      <c r="Z9" s="12"/>
    </row>
    <row r="10" spans="1:26" ht="15">
      <c r="A10" s="37" t="s">
        <v>8</v>
      </c>
      <c r="B10" s="31"/>
      <c r="C10" s="31"/>
      <c r="D10" s="38">
        <f t="shared" si="0"/>
        <v>0</v>
      </c>
      <c r="E10" s="44"/>
      <c r="F10" s="38">
        <f t="shared" si="1"/>
        <v>0</v>
      </c>
      <c r="G10" s="31"/>
      <c r="H10" s="31"/>
      <c r="I10" s="31"/>
      <c r="J10" s="31"/>
      <c r="K10" s="31"/>
      <c r="L10" s="31"/>
      <c r="M10" s="31"/>
      <c r="N10" s="31"/>
      <c r="O10" s="38">
        <f t="shared" si="2"/>
        <v>0</v>
      </c>
      <c r="P10" s="31"/>
      <c r="Q10" s="31"/>
      <c r="R10" s="31"/>
      <c r="S10" s="31"/>
      <c r="T10" s="31"/>
      <c r="U10" s="31"/>
      <c r="V10" s="31"/>
      <c r="W10" s="31"/>
      <c r="X10" s="38">
        <f t="shared" si="3"/>
        <v>0</v>
      </c>
      <c r="Y10" s="12"/>
      <c r="Z10" s="12"/>
    </row>
    <row r="11" spans="1:26" ht="15">
      <c r="A11" s="37" t="s">
        <v>9</v>
      </c>
      <c r="B11" s="31">
        <v>124057.31</v>
      </c>
      <c r="C11" s="31">
        <v>47943.81</v>
      </c>
      <c r="D11" s="38">
        <f t="shared" si="0"/>
        <v>172001.12</v>
      </c>
      <c r="E11" s="44">
        <v>38115.09</v>
      </c>
      <c r="F11" s="38">
        <f t="shared" si="1"/>
        <v>4983.8099999999995</v>
      </c>
      <c r="G11" s="31"/>
      <c r="H11" s="31">
        <v>1446.12</v>
      </c>
      <c r="I11" s="31">
        <v>3537.69</v>
      </c>
      <c r="J11" s="31"/>
      <c r="K11" s="31"/>
      <c r="L11" s="31"/>
      <c r="M11" s="31"/>
      <c r="N11" s="31"/>
      <c r="O11" s="38">
        <f t="shared" si="2"/>
        <v>0</v>
      </c>
      <c r="P11" s="31"/>
      <c r="Q11" s="31"/>
      <c r="R11" s="31"/>
      <c r="S11" s="31"/>
      <c r="T11" s="31"/>
      <c r="U11" s="31"/>
      <c r="V11" s="31"/>
      <c r="W11" s="31"/>
      <c r="X11" s="38">
        <f t="shared" si="3"/>
        <v>215100.02</v>
      </c>
      <c r="Y11" s="12"/>
      <c r="Z11" s="12"/>
    </row>
    <row r="12" spans="1:26" ht="15">
      <c r="A12" s="37" t="s">
        <v>34</v>
      </c>
      <c r="B12" s="31">
        <v>164566.5</v>
      </c>
      <c r="C12" s="31">
        <v>44136.59</v>
      </c>
      <c r="D12" s="38">
        <f t="shared" si="0"/>
        <v>208703.09</v>
      </c>
      <c r="E12" s="44">
        <v>46248.17</v>
      </c>
      <c r="F12" s="38">
        <f t="shared" si="1"/>
        <v>6275.610000000001</v>
      </c>
      <c r="G12" s="31"/>
      <c r="H12" s="31">
        <v>778.68</v>
      </c>
      <c r="I12" s="31">
        <v>4322.56</v>
      </c>
      <c r="J12" s="31"/>
      <c r="K12" s="31"/>
      <c r="L12" s="31"/>
      <c r="M12" s="31"/>
      <c r="N12" s="31">
        <v>1174.37</v>
      </c>
      <c r="O12" s="38">
        <f t="shared" si="2"/>
        <v>0</v>
      </c>
      <c r="P12" s="31"/>
      <c r="Q12" s="31"/>
      <c r="R12" s="31"/>
      <c r="S12" s="31"/>
      <c r="T12" s="31"/>
      <c r="U12" s="31"/>
      <c r="V12" s="31"/>
      <c r="W12" s="31"/>
      <c r="X12" s="38">
        <f t="shared" si="3"/>
        <v>261226.87</v>
      </c>
      <c r="Y12" s="12"/>
      <c r="Z12" s="12"/>
    </row>
    <row r="13" spans="1:26" ht="15">
      <c r="A13" s="37" t="s">
        <v>31</v>
      </c>
      <c r="B13" s="31">
        <v>15219.8</v>
      </c>
      <c r="C13" s="31"/>
      <c r="D13" s="38">
        <f t="shared" si="0"/>
        <v>15219.8</v>
      </c>
      <c r="E13" s="44">
        <v>3372.68</v>
      </c>
      <c r="F13" s="38">
        <f t="shared" si="1"/>
        <v>0</v>
      </c>
      <c r="G13" s="31"/>
      <c r="H13" s="31"/>
      <c r="I13" s="31"/>
      <c r="J13" s="31"/>
      <c r="K13" s="31"/>
      <c r="L13" s="31"/>
      <c r="M13" s="31"/>
      <c r="N13" s="31"/>
      <c r="O13" s="38">
        <f t="shared" si="2"/>
        <v>0</v>
      </c>
      <c r="P13" s="31"/>
      <c r="Q13" s="31"/>
      <c r="R13" s="31"/>
      <c r="S13" s="31"/>
      <c r="T13" s="31"/>
      <c r="U13" s="31"/>
      <c r="V13" s="31"/>
      <c r="W13" s="31"/>
      <c r="X13" s="38">
        <f t="shared" si="3"/>
        <v>18592.48</v>
      </c>
      <c r="Y13" s="12"/>
      <c r="Z13" s="12"/>
    </row>
    <row r="14" spans="1:26" ht="15">
      <c r="A14" s="37" t="s">
        <v>10</v>
      </c>
      <c r="B14" s="31"/>
      <c r="C14" s="31"/>
      <c r="D14" s="38">
        <f t="shared" si="0"/>
        <v>0</v>
      </c>
      <c r="E14" s="44"/>
      <c r="F14" s="38">
        <f t="shared" si="1"/>
        <v>0</v>
      </c>
      <c r="G14" s="31"/>
      <c r="H14" s="31"/>
      <c r="I14" s="31"/>
      <c r="J14" s="31"/>
      <c r="K14" s="31"/>
      <c r="L14" s="31"/>
      <c r="M14" s="31"/>
      <c r="N14" s="31"/>
      <c r="O14" s="38">
        <f t="shared" si="2"/>
        <v>0</v>
      </c>
      <c r="P14" s="31"/>
      <c r="Q14" s="31"/>
      <c r="R14" s="31"/>
      <c r="S14" s="31"/>
      <c r="T14" s="31"/>
      <c r="U14" s="31"/>
      <c r="V14" s="31"/>
      <c r="W14" s="31"/>
      <c r="X14" s="38">
        <f t="shared" si="3"/>
        <v>0</v>
      </c>
      <c r="Y14" s="12"/>
      <c r="Z14" s="12"/>
    </row>
    <row r="15" spans="1:26" ht="15">
      <c r="A15" s="37" t="s">
        <v>11</v>
      </c>
      <c r="B15" s="31">
        <v>235836.79</v>
      </c>
      <c r="C15" s="38">
        <v>82335</v>
      </c>
      <c r="D15" s="38">
        <f t="shared" si="0"/>
        <v>318171.79000000004</v>
      </c>
      <c r="E15" s="44">
        <v>70506.2</v>
      </c>
      <c r="F15" s="38">
        <f t="shared" si="1"/>
        <v>4131.889999999999</v>
      </c>
      <c r="G15" s="31"/>
      <c r="H15" s="31">
        <v>2595.6</v>
      </c>
      <c r="I15" s="31">
        <v>1536.29</v>
      </c>
      <c r="J15" s="31"/>
      <c r="K15" s="31"/>
      <c r="L15" s="31"/>
      <c r="M15" s="31"/>
      <c r="N15" s="31"/>
      <c r="O15" s="38">
        <f t="shared" si="2"/>
        <v>0</v>
      </c>
      <c r="P15" s="31"/>
      <c r="Q15" s="31"/>
      <c r="R15" s="31"/>
      <c r="S15" s="31"/>
      <c r="T15" s="31"/>
      <c r="U15" s="31"/>
      <c r="V15" s="31"/>
      <c r="W15" s="31"/>
      <c r="X15" s="38">
        <f t="shared" si="3"/>
        <v>392809.88000000006</v>
      </c>
      <c r="Y15" s="12"/>
      <c r="Z15" s="12"/>
    </row>
    <row r="16" spans="1:26" ht="15">
      <c r="A16" s="37" t="s">
        <v>12</v>
      </c>
      <c r="B16" s="31">
        <v>65175.53</v>
      </c>
      <c r="C16" s="31">
        <v>26174.6</v>
      </c>
      <c r="D16" s="38">
        <f t="shared" si="0"/>
        <v>91350.13</v>
      </c>
      <c r="E16" s="44">
        <v>20243</v>
      </c>
      <c r="F16" s="38">
        <f t="shared" si="1"/>
        <v>4871.179999999999</v>
      </c>
      <c r="G16" s="31"/>
      <c r="H16" s="31">
        <v>556.2</v>
      </c>
      <c r="I16" s="31">
        <v>4314.98</v>
      </c>
      <c r="J16" s="31"/>
      <c r="K16" s="31"/>
      <c r="L16" s="31"/>
      <c r="M16" s="31"/>
      <c r="N16" s="31"/>
      <c r="O16" s="38">
        <f t="shared" si="2"/>
        <v>0</v>
      </c>
      <c r="P16" s="31"/>
      <c r="Q16" s="31"/>
      <c r="R16" s="31"/>
      <c r="S16" s="31"/>
      <c r="T16" s="31"/>
      <c r="U16" s="31"/>
      <c r="V16" s="31"/>
      <c r="W16" s="31"/>
      <c r="X16" s="38">
        <f t="shared" si="3"/>
        <v>116464.31</v>
      </c>
      <c r="Y16" s="12"/>
      <c r="Z16" s="12"/>
    </row>
    <row r="17" spans="1:26" ht="15">
      <c r="A17" s="37" t="s">
        <v>13</v>
      </c>
      <c r="B17" s="31">
        <v>143959.45</v>
      </c>
      <c r="C17" s="31">
        <v>44032.35</v>
      </c>
      <c r="D17" s="38">
        <f t="shared" si="0"/>
        <v>187991.80000000002</v>
      </c>
      <c r="E17" s="44">
        <v>41658.59</v>
      </c>
      <c r="F17" s="38">
        <f t="shared" si="1"/>
        <v>7250.14</v>
      </c>
      <c r="G17" s="31"/>
      <c r="H17" s="31">
        <v>1260.72</v>
      </c>
      <c r="I17" s="31">
        <v>5169.93</v>
      </c>
      <c r="J17" s="31"/>
      <c r="K17" s="31"/>
      <c r="L17" s="31"/>
      <c r="M17" s="31"/>
      <c r="N17" s="31">
        <v>819.49</v>
      </c>
      <c r="O17" s="38">
        <f t="shared" si="2"/>
        <v>0</v>
      </c>
      <c r="P17" s="31"/>
      <c r="Q17" s="31"/>
      <c r="R17" s="31"/>
      <c r="S17" s="31"/>
      <c r="T17" s="31"/>
      <c r="U17" s="31"/>
      <c r="V17" s="31"/>
      <c r="W17" s="31"/>
      <c r="X17" s="38">
        <f t="shared" si="3"/>
        <v>236900.53000000003</v>
      </c>
      <c r="Y17" s="12"/>
      <c r="Z17" s="12"/>
    </row>
    <row r="18" spans="1:26" ht="15">
      <c r="A18" s="37" t="s">
        <v>24</v>
      </c>
      <c r="B18" s="31">
        <v>162756.47</v>
      </c>
      <c r="C18" s="31">
        <v>45880.16</v>
      </c>
      <c r="D18" s="38">
        <f t="shared" si="0"/>
        <v>208636.63</v>
      </c>
      <c r="E18" s="44">
        <v>46233.44</v>
      </c>
      <c r="F18" s="38">
        <f t="shared" si="1"/>
        <v>135166.43</v>
      </c>
      <c r="G18" s="31">
        <v>442</v>
      </c>
      <c r="H18" s="31">
        <v>315.18</v>
      </c>
      <c r="I18" s="31">
        <v>4409.25</v>
      </c>
      <c r="J18" s="31"/>
      <c r="K18" s="31"/>
      <c r="L18" s="31"/>
      <c r="M18" s="31"/>
      <c r="N18" s="31"/>
      <c r="O18" s="38">
        <f t="shared" si="2"/>
        <v>130000</v>
      </c>
      <c r="P18" s="31">
        <v>130000</v>
      </c>
      <c r="Q18" s="31"/>
      <c r="R18" s="31"/>
      <c r="S18" s="31"/>
      <c r="T18" s="31"/>
      <c r="U18" s="31"/>
      <c r="V18" s="31"/>
      <c r="W18" s="31"/>
      <c r="X18" s="38">
        <f t="shared" si="3"/>
        <v>390036.5</v>
      </c>
      <c r="Y18" s="12"/>
      <c r="Z18" s="12"/>
    </row>
    <row r="19" spans="1:26" ht="15">
      <c r="A19" s="37" t="s">
        <v>14</v>
      </c>
      <c r="B19" s="31">
        <v>138332.99</v>
      </c>
      <c r="C19" s="31">
        <v>32554.73</v>
      </c>
      <c r="D19" s="38">
        <f t="shared" si="0"/>
        <v>170887.72</v>
      </c>
      <c r="E19" s="44">
        <v>37868.36</v>
      </c>
      <c r="F19" s="38">
        <f t="shared" si="1"/>
        <v>41463.13</v>
      </c>
      <c r="G19" s="31"/>
      <c r="H19" s="31">
        <v>389.34</v>
      </c>
      <c r="I19" s="31">
        <v>2136.29</v>
      </c>
      <c r="J19" s="31"/>
      <c r="K19" s="31"/>
      <c r="L19" s="31"/>
      <c r="M19" s="31"/>
      <c r="N19" s="31"/>
      <c r="O19" s="38">
        <f t="shared" si="2"/>
        <v>38937.5</v>
      </c>
      <c r="P19" s="31"/>
      <c r="Q19" s="31"/>
      <c r="R19" s="31"/>
      <c r="S19" s="31"/>
      <c r="T19" s="31">
        <v>38937.5</v>
      </c>
      <c r="U19" s="31"/>
      <c r="V19" s="31"/>
      <c r="W19" s="31"/>
      <c r="X19" s="38">
        <f t="shared" si="3"/>
        <v>250219.21000000002</v>
      </c>
      <c r="Y19" s="12"/>
      <c r="Z19" s="12"/>
    </row>
    <row r="20" spans="1:26" ht="15">
      <c r="A20" s="37" t="s">
        <v>15</v>
      </c>
      <c r="B20" s="31">
        <v>171573.32</v>
      </c>
      <c r="C20" s="31">
        <v>57835.44</v>
      </c>
      <c r="D20" s="38">
        <f t="shared" si="0"/>
        <v>229408.76</v>
      </c>
      <c r="E20" s="44">
        <v>50836.5</v>
      </c>
      <c r="F20" s="38">
        <f t="shared" si="1"/>
        <v>5570.4</v>
      </c>
      <c r="G20" s="31"/>
      <c r="H20" s="31">
        <v>1427.58</v>
      </c>
      <c r="I20" s="31">
        <v>4142.82</v>
      </c>
      <c r="J20" s="31"/>
      <c r="K20" s="31"/>
      <c r="L20" s="31"/>
      <c r="M20" s="31"/>
      <c r="N20" s="31"/>
      <c r="O20" s="38">
        <f t="shared" si="2"/>
        <v>0</v>
      </c>
      <c r="P20" s="31"/>
      <c r="Q20" s="31"/>
      <c r="R20" s="31"/>
      <c r="S20" s="31"/>
      <c r="T20" s="31"/>
      <c r="U20" s="31"/>
      <c r="V20" s="31"/>
      <c r="W20" s="31"/>
      <c r="X20" s="38">
        <f t="shared" si="3"/>
        <v>285815.66000000003</v>
      </c>
      <c r="Y20" s="12"/>
      <c r="Z20" s="12"/>
    </row>
    <row r="21" spans="1:26" ht="15">
      <c r="A21" s="37" t="s">
        <v>38</v>
      </c>
      <c r="B21" s="31">
        <v>63073.73</v>
      </c>
      <c r="C21" s="31">
        <v>25943.77</v>
      </c>
      <c r="D21" s="38">
        <f t="shared" si="0"/>
        <v>89017.5</v>
      </c>
      <c r="E21" s="44">
        <v>19726.09</v>
      </c>
      <c r="F21" s="38">
        <f t="shared" si="1"/>
        <v>3354.3900000000003</v>
      </c>
      <c r="G21" s="40"/>
      <c r="H21" s="31">
        <v>389.34</v>
      </c>
      <c r="I21" s="31">
        <v>2965.05</v>
      </c>
      <c r="J21" s="31"/>
      <c r="K21" s="31"/>
      <c r="L21" s="31"/>
      <c r="M21" s="31"/>
      <c r="N21" s="31"/>
      <c r="O21" s="38">
        <f t="shared" si="2"/>
        <v>0</v>
      </c>
      <c r="P21" s="31"/>
      <c r="Q21" s="31"/>
      <c r="R21" s="31"/>
      <c r="S21" s="31"/>
      <c r="T21" s="31"/>
      <c r="U21" s="31"/>
      <c r="V21" s="31"/>
      <c r="W21" s="31"/>
      <c r="X21" s="38">
        <f t="shared" si="3"/>
        <v>112097.98</v>
      </c>
      <c r="Y21" s="12"/>
      <c r="Z21" s="12"/>
    </row>
    <row r="22" spans="1:26" ht="15">
      <c r="A22" s="37" t="s">
        <v>16</v>
      </c>
      <c r="B22" s="31">
        <v>97632.91</v>
      </c>
      <c r="C22" s="31">
        <v>13383.46</v>
      </c>
      <c r="D22" s="38">
        <f t="shared" si="0"/>
        <v>111016.37</v>
      </c>
      <c r="E22" s="44">
        <v>24601</v>
      </c>
      <c r="F22" s="38">
        <f t="shared" si="1"/>
        <v>4779.86</v>
      </c>
      <c r="G22" s="31"/>
      <c r="H22" s="31">
        <v>778.68</v>
      </c>
      <c r="I22" s="31">
        <v>4001.18</v>
      </c>
      <c r="J22" s="31"/>
      <c r="K22" s="31"/>
      <c r="L22" s="31"/>
      <c r="M22" s="31"/>
      <c r="N22" s="31"/>
      <c r="O22" s="38">
        <f t="shared" si="2"/>
        <v>0</v>
      </c>
      <c r="P22" s="31"/>
      <c r="Q22" s="31"/>
      <c r="R22" s="31"/>
      <c r="S22" s="31"/>
      <c r="T22" s="31"/>
      <c r="U22" s="31"/>
      <c r="V22" s="31"/>
      <c r="W22" s="31"/>
      <c r="X22" s="38">
        <f t="shared" si="3"/>
        <v>140397.22999999998</v>
      </c>
      <c r="Y22" s="12"/>
      <c r="Z22" s="12"/>
    </row>
    <row r="23" spans="1:26" ht="14.25" customHeight="1">
      <c r="A23" s="37" t="s">
        <v>17</v>
      </c>
      <c r="B23" s="31">
        <v>224575.04</v>
      </c>
      <c r="C23" s="31">
        <v>59797.98</v>
      </c>
      <c r="D23" s="38">
        <f t="shared" si="0"/>
        <v>284373.02</v>
      </c>
      <c r="E23" s="44">
        <v>63016.46</v>
      </c>
      <c r="F23" s="38">
        <f t="shared" si="1"/>
        <v>142651.71</v>
      </c>
      <c r="G23" s="31">
        <v>8560</v>
      </c>
      <c r="H23" s="31">
        <v>2669.76</v>
      </c>
      <c r="I23" s="31">
        <v>1421.95</v>
      </c>
      <c r="J23" s="31"/>
      <c r="K23" s="31"/>
      <c r="L23" s="31"/>
      <c r="M23" s="31"/>
      <c r="N23" s="31"/>
      <c r="O23" s="38">
        <f t="shared" si="2"/>
        <v>130000</v>
      </c>
      <c r="P23" s="31">
        <v>130000</v>
      </c>
      <c r="Q23" s="31"/>
      <c r="R23" s="31"/>
      <c r="S23" s="31"/>
      <c r="T23" s="31"/>
      <c r="U23" s="31"/>
      <c r="V23" s="31"/>
      <c r="W23" s="31"/>
      <c r="X23" s="38">
        <f t="shared" si="3"/>
        <v>490041.19000000006</v>
      </c>
      <c r="Y23" s="12"/>
      <c r="Z23" s="12"/>
    </row>
    <row r="24" spans="1:26" ht="15">
      <c r="A24" s="37" t="s">
        <v>18</v>
      </c>
      <c r="B24" s="31">
        <v>108296.16</v>
      </c>
      <c r="C24" s="31">
        <v>33525.37</v>
      </c>
      <c r="D24" s="38">
        <f t="shared" si="0"/>
        <v>141821.53</v>
      </c>
      <c r="E24" s="44">
        <v>31427.35</v>
      </c>
      <c r="F24" s="38">
        <f t="shared" si="1"/>
        <v>10730.269999999999</v>
      </c>
      <c r="G24" s="31"/>
      <c r="H24" s="31">
        <v>871.38</v>
      </c>
      <c r="I24" s="31">
        <v>9858.89</v>
      </c>
      <c r="J24" s="31"/>
      <c r="K24" s="31"/>
      <c r="L24" s="31"/>
      <c r="M24" s="31"/>
      <c r="N24" s="31"/>
      <c r="O24" s="38">
        <f t="shared" si="2"/>
        <v>0</v>
      </c>
      <c r="P24" s="31"/>
      <c r="Q24" s="31"/>
      <c r="R24" s="31"/>
      <c r="S24" s="38"/>
      <c r="T24" s="31"/>
      <c r="U24" s="31"/>
      <c r="V24" s="31"/>
      <c r="W24" s="31"/>
      <c r="X24" s="38">
        <f t="shared" si="3"/>
        <v>183979.15</v>
      </c>
      <c r="Y24" s="12"/>
      <c r="Z24" s="12"/>
    </row>
    <row r="25" spans="1:26" ht="15">
      <c r="A25" s="37" t="s">
        <v>27</v>
      </c>
      <c r="B25" s="31">
        <v>61229.53</v>
      </c>
      <c r="C25" s="31">
        <v>22049.62</v>
      </c>
      <c r="D25" s="38">
        <f t="shared" si="0"/>
        <v>83279.15</v>
      </c>
      <c r="E25" s="44">
        <v>18454.48</v>
      </c>
      <c r="F25" s="38">
        <f t="shared" si="1"/>
        <v>2432.93</v>
      </c>
      <c r="G25" s="31"/>
      <c r="H25" s="31">
        <v>296.64</v>
      </c>
      <c r="I25" s="31">
        <v>2136.29</v>
      </c>
      <c r="J25" s="31"/>
      <c r="K25" s="31"/>
      <c r="L25" s="31"/>
      <c r="M25" s="31"/>
      <c r="N25" s="31"/>
      <c r="O25" s="38">
        <f t="shared" si="2"/>
        <v>0</v>
      </c>
      <c r="P25" s="31"/>
      <c r="Q25" s="31"/>
      <c r="R25" s="31"/>
      <c r="S25" s="31"/>
      <c r="T25" s="31"/>
      <c r="U25" s="31"/>
      <c r="V25" s="31"/>
      <c r="W25" s="31"/>
      <c r="X25" s="38">
        <f t="shared" si="3"/>
        <v>104166.55999999998</v>
      </c>
      <c r="Y25" s="12"/>
      <c r="Z25" s="12"/>
    </row>
    <row r="26" spans="1:26" ht="15">
      <c r="A26" s="37" t="s">
        <v>29</v>
      </c>
      <c r="B26" s="31">
        <v>21496.74</v>
      </c>
      <c r="C26" s="31"/>
      <c r="D26" s="38">
        <f t="shared" si="0"/>
        <v>21496.74</v>
      </c>
      <c r="E26" s="44">
        <v>4763.63</v>
      </c>
      <c r="F26" s="38">
        <f t="shared" si="1"/>
        <v>0</v>
      </c>
      <c r="G26" s="31"/>
      <c r="H26" s="31"/>
      <c r="I26" s="31"/>
      <c r="J26" s="31"/>
      <c r="K26" s="31"/>
      <c r="L26" s="31"/>
      <c r="M26" s="31"/>
      <c r="N26" s="31"/>
      <c r="O26" s="38">
        <f t="shared" si="2"/>
        <v>0</v>
      </c>
      <c r="P26" s="31"/>
      <c r="Q26" s="31"/>
      <c r="R26" s="31"/>
      <c r="S26" s="31"/>
      <c r="T26" s="31"/>
      <c r="U26" s="31"/>
      <c r="V26" s="31"/>
      <c r="W26" s="31"/>
      <c r="X26" s="38">
        <f t="shared" si="3"/>
        <v>26260.370000000003</v>
      </c>
      <c r="Y26" s="12"/>
      <c r="Z26" s="12"/>
    </row>
    <row r="27" spans="1:26" ht="15">
      <c r="A27" s="37" t="s">
        <v>19</v>
      </c>
      <c r="B27" s="31">
        <v>78357.81</v>
      </c>
      <c r="C27" s="31">
        <v>35192.95</v>
      </c>
      <c r="D27" s="38">
        <f t="shared" si="0"/>
        <v>113550.76</v>
      </c>
      <c r="E27" s="44">
        <v>24868.18</v>
      </c>
      <c r="F27" s="38">
        <f t="shared" si="1"/>
        <v>5451.35</v>
      </c>
      <c r="G27" s="31"/>
      <c r="H27" s="31">
        <v>129.78</v>
      </c>
      <c r="I27" s="31">
        <v>4132.59</v>
      </c>
      <c r="J27" s="31"/>
      <c r="K27" s="31"/>
      <c r="L27" s="31"/>
      <c r="M27" s="31"/>
      <c r="N27" s="31">
        <v>1188.98</v>
      </c>
      <c r="O27" s="38">
        <f t="shared" si="2"/>
        <v>0</v>
      </c>
      <c r="P27" s="31"/>
      <c r="Q27" s="31"/>
      <c r="R27" s="31"/>
      <c r="S27" s="31"/>
      <c r="T27" s="31"/>
      <c r="U27" s="31"/>
      <c r="V27" s="31"/>
      <c r="W27" s="31"/>
      <c r="X27" s="38">
        <f t="shared" si="3"/>
        <v>143870.29</v>
      </c>
      <c r="Y27" s="12"/>
      <c r="Z27" s="12"/>
    </row>
    <row r="28" spans="1:26" ht="15">
      <c r="A28" s="37" t="s">
        <v>20</v>
      </c>
      <c r="B28" s="31"/>
      <c r="C28" s="31"/>
      <c r="D28" s="38">
        <f t="shared" si="0"/>
        <v>0</v>
      </c>
      <c r="E28" s="44"/>
      <c r="F28" s="38">
        <f t="shared" si="1"/>
        <v>0</v>
      </c>
      <c r="G28" s="31"/>
      <c r="H28" s="31"/>
      <c r="I28" s="31"/>
      <c r="J28" s="31"/>
      <c r="K28" s="31"/>
      <c r="L28" s="31"/>
      <c r="M28" s="31"/>
      <c r="N28" s="31"/>
      <c r="O28" s="38">
        <f t="shared" si="2"/>
        <v>0</v>
      </c>
      <c r="P28" s="31"/>
      <c r="Q28" s="31"/>
      <c r="R28" s="31"/>
      <c r="S28" s="31"/>
      <c r="T28" s="31"/>
      <c r="U28" s="31"/>
      <c r="V28" s="31"/>
      <c r="W28" s="31"/>
      <c r="X28" s="38">
        <f t="shared" si="3"/>
        <v>0</v>
      </c>
      <c r="Y28" s="12"/>
      <c r="Z28" s="12"/>
    </row>
    <row r="29" spans="1:26" ht="12" customHeight="1">
      <c r="A29" s="37" t="s">
        <v>21</v>
      </c>
      <c r="B29" s="31">
        <v>174063.16</v>
      </c>
      <c r="C29" s="31">
        <v>29787.3</v>
      </c>
      <c r="D29" s="38">
        <f t="shared" si="0"/>
        <v>203850.46</v>
      </c>
      <c r="E29" s="44">
        <v>45172.83</v>
      </c>
      <c r="F29" s="38">
        <f t="shared" si="1"/>
        <v>132957.47</v>
      </c>
      <c r="G29" s="31"/>
      <c r="H29" s="31">
        <v>1390.5</v>
      </c>
      <c r="I29" s="31">
        <v>384.25</v>
      </c>
      <c r="J29" s="31"/>
      <c r="K29" s="31"/>
      <c r="L29" s="31"/>
      <c r="M29" s="31"/>
      <c r="N29" s="31"/>
      <c r="O29" s="38">
        <f t="shared" si="2"/>
        <v>131182.72</v>
      </c>
      <c r="P29" s="31">
        <v>130000</v>
      </c>
      <c r="Q29" s="31">
        <v>1182.72</v>
      </c>
      <c r="R29" s="31"/>
      <c r="S29" s="31"/>
      <c r="T29" s="31"/>
      <c r="U29" s="31"/>
      <c r="V29" s="31"/>
      <c r="W29" s="31"/>
      <c r="X29" s="38">
        <f t="shared" si="3"/>
        <v>381980.76</v>
      </c>
      <c r="Y29" s="12"/>
      <c r="Z29" s="12"/>
    </row>
    <row r="30" spans="1:26" ht="15">
      <c r="A30" s="37" t="s">
        <v>22</v>
      </c>
      <c r="B30" s="31">
        <v>79664.74</v>
      </c>
      <c r="C30" s="31">
        <v>24136.12</v>
      </c>
      <c r="D30" s="38">
        <f t="shared" si="0"/>
        <v>103800.86</v>
      </c>
      <c r="E30" s="44">
        <v>23002.05</v>
      </c>
      <c r="F30" s="38">
        <f t="shared" si="1"/>
        <v>6597.07</v>
      </c>
      <c r="G30" s="31"/>
      <c r="H30" s="31">
        <v>519.12</v>
      </c>
      <c r="I30" s="31">
        <v>6077.95</v>
      </c>
      <c r="J30" s="31"/>
      <c r="K30" s="31"/>
      <c r="L30" s="31"/>
      <c r="M30" s="31"/>
      <c r="N30" s="31"/>
      <c r="O30" s="38">
        <f t="shared" si="2"/>
        <v>0</v>
      </c>
      <c r="P30" s="31"/>
      <c r="Q30" s="31"/>
      <c r="R30" s="31"/>
      <c r="S30" s="31"/>
      <c r="T30" s="31"/>
      <c r="U30" s="31"/>
      <c r="V30" s="31"/>
      <c r="W30" s="31"/>
      <c r="X30" s="38">
        <f t="shared" si="3"/>
        <v>133399.98</v>
      </c>
      <c r="Y30" s="12"/>
      <c r="Z30" s="12"/>
    </row>
    <row r="31" spans="1:26" ht="15">
      <c r="A31" s="37" t="s">
        <v>23</v>
      </c>
      <c r="B31" s="31">
        <v>180998.94</v>
      </c>
      <c r="C31" s="31">
        <v>60759</v>
      </c>
      <c r="D31" s="38">
        <f t="shared" si="0"/>
        <v>241757.94</v>
      </c>
      <c r="E31" s="44">
        <v>53573.07</v>
      </c>
      <c r="F31" s="38">
        <f t="shared" si="1"/>
        <v>6093.88</v>
      </c>
      <c r="G31" s="31"/>
      <c r="H31" s="31">
        <v>1075.32</v>
      </c>
      <c r="I31" s="31">
        <v>3839.57</v>
      </c>
      <c r="J31" s="31"/>
      <c r="K31" s="31"/>
      <c r="L31" s="31"/>
      <c r="M31" s="31"/>
      <c r="N31" s="31">
        <v>1178.99</v>
      </c>
      <c r="O31" s="38">
        <f t="shared" si="2"/>
        <v>0</v>
      </c>
      <c r="P31" s="31"/>
      <c r="Q31" s="31"/>
      <c r="R31" s="31"/>
      <c r="S31" s="31"/>
      <c r="T31" s="31"/>
      <c r="U31" s="31"/>
      <c r="V31" s="31"/>
      <c r="W31" s="31"/>
      <c r="X31" s="38">
        <f t="shared" si="3"/>
        <v>301424.89</v>
      </c>
      <c r="Y31" s="12"/>
      <c r="Z31" s="12"/>
    </row>
    <row r="32" spans="1:26" ht="15">
      <c r="A32" s="37"/>
      <c r="B32" s="31"/>
      <c r="C32" s="31"/>
      <c r="D32" s="38">
        <f t="shared" si="0"/>
        <v>0</v>
      </c>
      <c r="E32" s="44"/>
      <c r="F32" s="38">
        <f t="shared" si="1"/>
        <v>0</v>
      </c>
      <c r="G32" s="31"/>
      <c r="H32" s="31"/>
      <c r="I32" s="31"/>
      <c r="J32" s="31"/>
      <c r="K32" s="31"/>
      <c r="L32" s="31"/>
      <c r="M32" s="31"/>
      <c r="N32" s="31"/>
      <c r="O32" s="38">
        <f t="shared" si="2"/>
        <v>0</v>
      </c>
      <c r="P32" s="31"/>
      <c r="Q32" s="31"/>
      <c r="R32" s="31"/>
      <c r="S32" s="41"/>
      <c r="T32" s="31"/>
      <c r="U32" s="31"/>
      <c r="V32" s="31"/>
      <c r="W32" s="31"/>
      <c r="X32" s="38">
        <f t="shared" si="3"/>
        <v>0</v>
      </c>
      <c r="Y32" s="12"/>
      <c r="Z32" s="12"/>
    </row>
    <row r="33" spans="1:26" ht="15">
      <c r="A33" s="37"/>
      <c r="B33" s="31"/>
      <c r="C33" s="31"/>
      <c r="D33" s="38">
        <f t="shared" si="0"/>
        <v>0</v>
      </c>
      <c r="E33" s="44"/>
      <c r="F33" s="38">
        <f t="shared" si="1"/>
        <v>0</v>
      </c>
      <c r="G33" s="31"/>
      <c r="H33" s="31"/>
      <c r="I33" s="31"/>
      <c r="J33" s="31"/>
      <c r="K33" s="31"/>
      <c r="L33" s="31"/>
      <c r="M33" s="31"/>
      <c r="N33" s="31"/>
      <c r="O33" s="38">
        <f t="shared" si="2"/>
        <v>0</v>
      </c>
      <c r="P33" s="31"/>
      <c r="Q33" s="31"/>
      <c r="R33" s="31"/>
      <c r="S33" s="31"/>
      <c r="T33" s="31"/>
      <c r="U33" s="31"/>
      <c r="V33" s="31"/>
      <c r="W33" s="31"/>
      <c r="X33" s="38">
        <f t="shared" si="3"/>
        <v>0</v>
      </c>
      <c r="Y33" s="12"/>
      <c r="Z33" s="12"/>
    </row>
    <row r="34" spans="1:26" ht="12" customHeight="1">
      <c r="A34" s="37"/>
      <c r="B34" s="31"/>
      <c r="C34" s="31"/>
      <c r="D34" s="38">
        <f t="shared" si="0"/>
        <v>0</v>
      </c>
      <c r="E34" s="44"/>
      <c r="F34" s="38">
        <f t="shared" si="1"/>
        <v>0</v>
      </c>
      <c r="G34" s="31"/>
      <c r="H34" s="31"/>
      <c r="I34" s="31"/>
      <c r="J34" s="31"/>
      <c r="K34" s="31"/>
      <c r="L34" s="31"/>
      <c r="M34" s="31"/>
      <c r="N34" s="31"/>
      <c r="O34" s="38">
        <f t="shared" si="2"/>
        <v>0</v>
      </c>
      <c r="P34" s="31"/>
      <c r="Q34" s="31"/>
      <c r="R34" s="31"/>
      <c r="S34" s="31"/>
      <c r="T34" s="31"/>
      <c r="U34" s="31"/>
      <c r="V34" s="31"/>
      <c r="W34" s="31"/>
      <c r="X34" s="38">
        <f t="shared" si="3"/>
        <v>0</v>
      </c>
      <c r="Y34" s="12"/>
      <c r="Z34" s="12"/>
    </row>
    <row r="35" spans="1:26" ht="15">
      <c r="A35" s="37"/>
      <c r="B35" s="31"/>
      <c r="C35" s="31"/>
      <c r="D35" s="38">
        <f t="shared" si="0"/>
        <v>0</v>
      </c>
      <c r="E35" s="44"/>
      <c r="F35" s="38">
        <f t="shared" si="1"/>
        <v>0</v>
      </c>
      <c r="G35" s="31"/>
      <c r="H35" s="31"/>
      <c r="I35" s="31"/>
      <c r="J35" s="31"/>
      <c r="K35" s="31"/>
      <c r="L35" s="31"/>
      <c r="M35" s="31"/>
      <c r="N35" s="31"/>
      <c r="O35" s="38">
        <f t="shared" si="2"/>
        <v>0</v>
      </c>
      <c r="P35" s="31"/>
      <c r="Q35" s="31"/>
      <c r="R35" s="31"/>
      <c r="S35" s="31"/>
      <c r="T35" s="31"/>
      <c r="U35" s="31"/>
      <c r="V35" s="31"/>
      <c r="W35" s="31"/>
      <c r="X35" s="38">
        <f t="shared" si="3"/>
        <v>0</v>
      </c>
      <c r="Y35" s="12"/>
      <c r="Z35" s="12"/>
    </row>
    <row r="36" spans="1:24" ht="15">
      <c r="A36" s="37" t="s">
        <v>6</v>
      </c>
      <c r="B36" s="38">
        <f>SUM(B9:B35)</f>
        <v>2495452.3200000003</v>
      </c>
      <c r="C36" s="38">
        <f>SUM(C9:C35)</f>
        <v>734075.44</v>
      </c>
      <c r="D36" s="38">
        <f>SUM(D9:D35)</f>
        <v>3229527.76</v>
      </c>
      <c r="E36" s="44">
        <f>SUM(E9:E35)</f>
        <v>715362.16</v>
      </c>
      <c r="F36" s="38">
        <f t="shared" si="1"/>
        <v>531111.63</v>
      </c>
      <c r="G36" s="31">
        <f>SUM(G9:G35)</f>
        <v>9002</v>
      </c>
      <c r="H36" s="31">
        <f>SUM(H9:H35)</f>
        <v>18280.44</v>
      </c>
      <c r="I36" s="31">
        <f>SUM(I9:I35)</f>
        <v>69347.14</v>
      </c>
      <c r="J36" s="31"/>
      <c r="K36" s="31"/>
      <c r="L36" s="31"/>
      <c r="M36" s="31"/>
      <c r="N36" s="31">
        <f>SUM(N9:N35)</f>
        <v>4361.83</v>
      </c>
      <c r="O36" s="38">
        <f t="shared" si="2"/>
        <v>430120.22</v>
      </c>
      <c r="P36" s="31">
        <f>SUM(P10:P35)</f>
        <v>390000</v>
      </c>
      <c r="Q36" s="31">
        <f>SUM(Q9:Q35)</f>
        <v>1182.72</v>
      </c>
      <c r="R36" s="38">
        <f>SUM(R9:R35)</f>
        <v>0</v>
      </c>
      <c r="S36" s="38">
        <f>SUM(S9:S35)</f>
        <v>0</v>
      </c>
      <c r="T36" s="38">
        <f>SUM(T10:T35)</f>
        <v>38937.5</v>
      </c>
      <c r="U36" s="31"/>
      <c r="V36" s="31"/>
      <c r="W36" s="31"/>
      <c r="X36" s="38">
        <f t="shared" si="3"/>
        <v>4476001.55</v>
      </c>
    </row>
    <row r="37" spans="1:24" ht="26.25" customHeight="1">
      <c r="A37" s="37" t="s">
        <v>25</v>
      </c>
      <c r="B37" s="38">
        <f>SUM(B36,B8)</f>
        <v>3183558.3500000006</v>
      </c>
      <c r="C37" s="38">
        <f>SUM(C36,C8)</f>
        <v>921775.1599999999</v>
      </c>
      <c r="D37" s="38">
        <f>D8+D36</f>
        <v>4105333.51</v>
      </c>
      <c r="E37" s="45">
        <f>E8+E36</f>
        <v>909438.88</v>
      </c>
      <c r="F37" s="38">
        <f>G37+H37+I37+N37+O37+U37</f>
        <v>726869.0199999999</v>
      </c>
      <c r="G37" s="31">
        <f>G8+G36</f>
        <v>9002</v>
      </c>
      <c r="H37" s="31">
        <f>H8+H36</f>
        <v>23267.699999999997</v>
      </c>
      <c r="I37" s="31">
        <f>I8+I36</f>
        <v>78313.55</v>
      </c>
      <c r="J37" s="31"/>
      <c r="K37" s="31"/>
      <c r="L37" s="31"/>
      <c r="M37" s="31"/>
      <c r="N37" s="31">
        <f>N8+N36</f>
        <v>4361.83</v>
      </c>
      <c r="O37" s="38">
        <f>P37+Q37+R37+S37+T37</f>
        <v>611923.94</v>
      </c>
      <c r="P37" s="31">
        <f aca="true" t="shared" si="5" ref="P37:U37">P8+P36</f>
        <v>566100</v>
      </c>
      <c r="Q37" s="38">
        <f t="shared" si="5"/>
        <v>6886.44</v>
      </c>
      <c r="R37" s="38">
        <f t="shared" si="5"/>
        <v>0</v>
      </c>
      <c r="S37" s="38">
        <f t="shared" si="5"/>
        <v>0</v>
      </c>
      <c r="T37" s="38">
        <f t="shared" si="5"/>
        <v>38937.5</v>
      </c>
      <c r="U37" s="38">
        <f t="shared" si="5"/>
        <v>0</v>
      </c>
      <c r="V37" s="31"/>
      <c r="W37" s="31"/>
      <c r="X37" s="38">
        <f>D37+E37+F37</f>
        <v>5741641.409999999</v>
      </c>
    </row>
    <row r="38" spans="1:24" ht="14.25">
      <c r="A38" s="20" t="s">
        <v>39</v>
      </c>
      <c r="B38" s="42">
        <v>2111</v>
      </c>
      <c r="C38" s="31">
        <v>2111</v>
      </c>
      <c r="D38" s="31">
        <v>2110</v>
      </c>
      <c r="E38" s="44">
        <v>2120</v>
      </c>
      <c r="F38" s="31">
        <v>2200</v>
      </c>
      <c r="G38" s="31">
        <v>2210</v>
      </c>
      <c r="H38" s="31">
        <v>2230</v>
      </c>
      <c r="I38" s="31">
        <v>2240</v>
      </c>
      <c r="J38" s="31">
        <v>2800</v>
      </c>
      <c r="K38" s="31"/>
      <c r="L38" s="31"/>
      <c r="M38" s="31"/>
      <c r="N38" s="31">
        <v>2250</v>
      </c>
      <c r="O38" s="31">
        <v>2270</v>
      </c>
      <c r="P38" s="31">
        <v>2271</v>
      </c>
      <c r="Q38" s="31">
        <v>2272</v>
      </c>
      <c r="R38" s="31">
        <v>2273</v>
      </c>
      <c r="S38" s="31">
        <v>2274</v>
      </c>
      <c r="T38" s="31">
        <v>2275</v>
      </c>
      <c r="U38" s="31">
        <v>2282</v>
      </c>
      <c r="V38" s="31"/>
      <c r="W38" s="31"/>
      <c r="X38" s="38"/>
    </row>
    <row r="39" spans="2:24" ht="12.75">
      <c r="B39" s="17"/>
      <c r="C39" s="17"/>
      <c r="D39" s="17"/>
      <c r="G39" s="17"/>
      <c r="S39" s="17"/>
      <c r="X39" s="17"/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2">
      <pane xSplit="1" topLeftCell="F1" activePane="topRight" state="frozen"/>
      <selection pane="topLeft" activeCell="A1" sqref="A1"/>
      <selection pane="topRight" activeCell="R28" sqref="R28"/>
    </sheetView>
  </sheetViews>
  <sheetFormatPr defaultColWidth="7.75390625" defaultRowHeight="12.75"/>
  <cols>
    <col min="1" max="1" width="15.375" style="0" customWidth="1"/>
    <col min="2" max="2" width="11.25390625" style="0" customWidth="1"/>
    <col min="3" max="3" width="8.75390625" style="0" customWidth="1"/>
    <col min="4" max="4" width="10.875" style="0" customWidth="1"/>
    <col min="5" max="5" width="10.25390625" style="0" customWidth="1"/>
    <col min="6" max="6" width="9.25390625" style="0" customWidth="1"/>
    <col min="7" max="7" width="10.375" style="0" customWidth="1"/>
    <col min="8" max="8" width="10.25390625" style="0" customWidth="1"/>
    <col min="9" max="9" width="10.375" style="0" customWidth="1"/>
    <col min="10" max="10" width="7.75390625" style="0" customWidth="1"/>
    <col min="11" max="11" width="3.875" style="0" customWidth="1"/>
    <col min="12" max="13" width="4.00390625" style="0" customWidth="1"/>
    <col min="14" max="14" width="10.625" style="0" customWidth="1"/>
    <col min="15" max="15" width="11.75390625" style="0" customWidth="1"/>
    <col min="16" max="16" width="12.125" style="0" customWidth="1"/>
    <col min="17" max="17" width="9.875" style="0" customWidth="1"/>
    <col min="18" max="18" width="10.125" style="0" customWidth="1"/>
    <col min="19" max="19" width="10.375" style="0" customWidth="1"/>
    <col min="20" max="20" width="9.375" style="0" customWidth="1"/>
    <col min="21" max="21" width="6.375" style="0" customWidth="1"/>
    <col min="22" max="22" width="7.75390625" style="0" customWidth="1"/>
    <col min="23" max="23" width="4.125" style="0" customWidth="1"/>
    <col min="24" max="24" width="10.875" style="0" customWidth="1"/>
  </cols>
  <sheetData>
    <row r="1" spans="1:24" ht="12.75">
      <c r="A1" s="1" t="s">
        <v>0</v>
      </c>
      <c r="B1" s="2"/>
      <c r="C1" s="3"/>
      <c r="D1" s="3">
        <f aca="true" t="shared" si="0" ref="D1:D7">SUM(B1:C1)</f>
        <v>0</v>
      </c>
      <c r="E1" s="3"/>
      <c r="F1" s="3">
        <f aca="true" t="shared" si="1" ref="F1:F35">G1+H1+I1+N1+O1+U1</f>
        <v>0</v>
      </c>
      <c r="G1" s="2"/>
      <c r="H1" s="2"/>
      <c r="I1" s="2"/>
      <c r="J1" s="2"/>
      <c r="K1" s="2"/>
      <c r="L1" s="2"/>
      <c r="M1" s="2"/>
      <c r="N1" s="2"/>
      <c r="O1" s="3">
        <f aca="true" t="shared" si="2" ref="O1:O35">P1+Q1+R1+S1+T1</f>
        <v>0</v>
      </c>
      <c r="P1" s="2"/>
      <c r="Q1" s="2"/>
      <c r="R1" s="2"/>
      <c r="S1" s="2"/>
      <c r="T1" s="2"/>
      <c r="U1" s="2"/>
      <c r="V1" s="2"/>
      <c r="W1" s="2"/>
      <c r="X1" s="3">
        <f aca="true" t="shared" si="3" ref="X1:X36">D1+E1+F1+U1+V1</f>
        <v>0</v>
      </c>
    </row>
    <row r="2" spans="1:24" ht="12.75">
      <c r="A2" s="1" t="s">
        <v>1</v>
      </c>
      <c r="B2" s="2"/>
      <c r="C2" s="2"/>
      <c r="D2" s="3">
        <f t="shared" si="0"/>
        <v>0</v>
      </c>
      <c r="E2" s="2"/>
      <c r="F2" s="3">
        <f t="shared" si="1"/>
        <v>0</v>
      </c>
      <c r="G2" s="2"/>
      <c r="H2" s="2"/>
      <c r="I2" s="2"/>
      <c r="J2" s="2"/>
      <c r="K2" s="2"/>
      <c r="L2" s="2"/>
      <c r="M2" s="2"/>
      <c r="N2" s="2"/>
      <c r="O2" s="3">
        <f t="shared" si="2"/>
        <v>0</v>
      </c>
      <c r="P2" s="2"/>
      <c r="Q2" s="2"/>
      <c r="R2" s="2"/>
      <c r="S2" s="2"/>
      <c r="T2" s="2"/>
      <c r="U2" s="2"/>
      <c r="V2" s="2"/>
      <c r="W2" s="2"/>
      <c r="X2" s="3">
        <f t="shared" si="3"/>
        <v>0</v>
      </c>
    </row>
    <row r="3" spans="1:24" ht="12.75">
      <c r="A3" s="1" t="s">
        <v>2</v>
      </c>
      <c r="B3" s="2"/>
      <c r="C3" s="2"/>
      <c r="D3" s="3">
        <f t="shared" si="0"/>
        <v>0</v>
      </c>
      <c r="E3" s="3"/>
      <c r="F3" s="3">
        <f t="shared" si="1"/>
        <v>0</v>
      </c>
      <c r="G3" s="2"/>
      <c r="H3" s="2"/>
      <c r="I3" s="2"/>
      <c r="J3" s="2"/>
      <c r="K3" s="2"/>
      <c r="L3" s="2"/>
      <c r="M3" s="2"/>
      <c r="N3" s="2"/>
      <c r="O3" s="3">
        <f t="shared" si="2"/>
        <v>0</v>
      </c>
      <c r="P3" s="2"/>
      <c r="Q3" s="2"/>
      <c r="R3" s="2"/>
      <c r="S3" s="2"/>
      <c r="T3" s="2"/>
      <c r="U3" s="2"/>
      <c r="V3" s="2"/>
      <c r="W3" s="2"/>
      <c r="X3" s="3">
        <f t="shared" si="3"/>
        <v>0</v>
      </c>
    </row>
    <row r="4" spans="1:24" ht="12.75">
      <c r="A4" s="1" t="s">
        <v>3</v>
      </c>
      <c r="B4" s="2"/>
      <c r="C4" s="2"/>
      <c r="D4" s="3">
        <f t="shared" si="0"/>
        <v>0</v>
      </c>
      <c r="E4" s="2"/>
      <c r="F4" s="3">
        <f t="shared" si="1"/>
        <v>0</v>
      </c>
      <c r="G4" s="2"/>
      <c r="H4" s="2"/>
      <c r="I4" s="2"/>
      <c r="J4" s="2"/>
      <c r="K4" s="2"/>
      <c r="L4" s="2"/>
      <c r="M4" s="2"/>
      <c r="N4" s="2"/>
      <c r="O4" s="3">
        <f t="shared" si="2"/>
        <v>0</v>
      </c>
      <c r="P4" s="2"/>
      <c r="Q4" s="2"/>
      <c r="R4" s="2"/>
      <c r="S4" s="2"/>
      <c r="T4" s="2"/>
      <c r="U4" s="2"/>
      <c r="V4" s="2"/>
      <c r="W4" s="2"/>
      <c r="X4" s="3">
        <f t="shared" si="3"/>
        <v>0</v>
      </c>
    </row>
    <row r="5" spans="1:24" ht="12.75">
      <c r="A5" s="1" t="s">
        <v>4</v>
      </c>
      <c r="B5" s="2">
        <v>1147055.05</v>
      </c>
      <c r="C5" s="2">
        <v>90864.39</v>
      </c>
      <c r="D5" s="3">
        <f t="shared" si="0"/>
        <v>1237919.44</v>
      </c>
      <c r="E5" s="3">
        <v>265393.59</v>
      </c>
      <c r="F5" s="3">
        <f t="shared" si="1"/>
        <v>57072.880000000005</v>
      </c>
      <c r="G5" s="2"/>
      <c r="H5" s="2">
        <v>24492.02</v>
      </c>
      <c r="I5" s="2">
        <v>1073.74</v>
      </c>
      <c r="J5" s="2"/>
      <c r="K5" s="2"/>
      <c r="L5" s="2"/>
      <c r="M5" s="2"/>
      <c r="N5" s="2"/>
      <c r="O5" s="3">
        <f t="shared" si="2"/>
        <v>31507.120000000003</v>
      </c>
      <c r="P5" s="2">
        <v>22531.11</v>
      </c>
      <c r="Q5" s="2">
        <v>1646.04</v>
      </c>
      <c r="R5" s="2">
        <v>7128.93</v>
      </c>
      <c r="S5" s="2"/>
      <c r="T5" s="2">
        <v>201.04</v>
      </c>
      <c r="U5" s="2"/>
      <c r="V5" s="2"/>
      <c r="W5" s="2"/>
      <c r="X5" s="3">
        <f t="shared" si="3"/>
        <v>1560385.9100000001</v>
      </c>
    </row>
    <row r="6" spans="1:24" ht="12.75">
      <c r="A6" s="1" t="s">
        <v>5</v>
      </c>
      <c r="B6" s="2">
        <v>491095.92</v>
      </c>
      <c r="C6" s="3">
        <v>87757.61</v>
      </c>
      <c r="D6" s="3">
        <f t="shared" si="0"/>
        <v>578853.53</v>
      </c>
      <c r="E6" s="2">
        <v>124098.56</v>
      </c>
      <c r="F6" s="3">
        <f t="shared" si="1"/>
        <v>19868.09</v>
      </c>
      <c r="G6" s="2"/>
      <c r="H6" s="2">
        <v>14128.09</v>
      </c>
      <c r="I6" s="2">
        <v>1046</v>
      </c>
      <c r="J6" s="2"/>
      <c r="K6" s="2"/>
      <c r="L6" s="2"/>
      <c r="M6" s="2"/>
      <c r="N6" s="2"/>
      <c r="O6" s="3">
        <f t="shared" si="2"/>
        <v>4694</v>
      </c>
      <c r="P6" s="2"/>
      <c r="Q6" s="2">
        <v>2717.88</v>
      </c>
      <c r="R6" s="2">
        <v>1203.31</v>
      </c>
      <c r="S6" s="2">
        <v>622.03</v>
      </c>
      <c r="T6" s="2">
        <v>150.78</v>
      </c>
      <c r="U6" s="2"/>
      <c r="V6" s="2"/>
      <c r="W6" s="2"/>
      <c r="X6" s="3">
        <f t="shared" si="3"/>
        <v>722820.18</v>
      </c>
    </row>
    <row r="7" spans="1:24" ht="12.75">
      <c r="A7" s="1"/>
      <c r="B7" s="2"/>
      <c r="C7" s="2"/>
      <c r="D7" s="3">
        <f t="shared" si="0"/>
        <v>0</v>
      </c>
      <c r="E7" s="2"/>
      <c r="F7" s="3">
        <f t="shared" si="1"/>
        <v>0</v>
      </c>
      <c r="G7" s="2"/>
      <c r="H7" s="2"/>
      <c r="I7" s="2"/>
      <c r="J7" s="2"/>
      <c r="K7" s="2"/>
      <c r="L7" s="2"/>
      <c r="M7" s="2"/>
      <c r="N7" s="2"/>
      <c r="O7" s="3">
        <f t="shared" si="2"/>
        <v>0</v>
      </c>
      <c r="P7" s="2"/>
      <c r="Q7" s="2"/>
      <c r="R7" s="2"/>
      <c r="S7" s="2"/>
      <c r="T7" s="2"/>
      <c r="U7" s="2"/>
      <c r="V7" s="2"/>
      <c r="W7" s="2"/>
      <c r="X7" s="3">
        <f t="shared" si="3"/>
        <v>0</v>
      </c>
    </row>
    <row r="8" spans="1:24" ht="12.75">
      <c r="A8" s="1" t="s">
        <v>6</v>
      </c>
      <c r="B8" s="3">
        <f>SUM(B1:B7)</f>
        <v>1638150.97</v>
      </c>
      <c r="C8" s="3">
        <f aca="true" t="shared" si="4" ref="C8:V8">SUM(C1:C7)</f>
        <v>178622</v>
      </c>
      <c r="D8" s="3">
        <f t="shared" si="4"/>
        <v>1816772.97</v>
      </c>
      <c r="E8" s="3">
        <f t="shared" si="4"/>
        <v>389492.15</v>
      </c>
      <c r="F8" s="3">
        <f t="shared" si="4"/>
        <v>76940.97</v>
      </c>
      <c r="G8" s="3">
        <f t="shared" si="4"/>
        <v>0</v>
      </c>
      <c r="H8" s="3">
        <f t="shared" si="4"/>
        <v>38620.11</v>
      </c>
      <c r="I8" s="3">
        <f t="shared" si="4"/>
        <v>2119.74</v>
      </c>
      <c r="J8" s="3">
        <f t="shared" si="4"/>
        <v>0</v>
      </c>
      <c r="K8" s="3">
        <f t="shared" si="4"/>
        <v>0</v>
      </c>
      <c r="L8" s="3">
        <f t="shared" si="4"/>
        <v>0</v>
      </c>
      <c r="M8" s="3">
        <f t="shared" si="4"/>
        <v>0</v>
      </c>
      <c r="N8" s="3">
        <f t="shared" si="4"/>
        <v>0</v>
      </c>
      <c r="O8" s="3">
        <f t="shared" si="4"/>
        <v>36201.12</v>
      </c>
      <c r="P8" s="3">
        <f t="shared" si="4"/>
        <v>22531.11</v>
      </c>
      <c r="Q8" s="3">
        <f t="shared" si="4"/>
        <v>4363.92</v>
      </c>
      <c r="R8" s="3">
        <f t="shared" si="4"/>
        <v>8332.24</v>
      </c>
      <c r="S8" s="3">
        <f t="shared" si="4"/>
        <v>622.03</v>
      </c>
      <c r="T8" s="3">
        <f t="shared" si="4"/>
        <v>351.82</v>
      </c>
      <c r="U8" s="3">
        <f t="shared" si="4"/>
        <v>0</v>
      </c>
      <c r="V8" s="3">
        <f t="shared" si="4"/>
        <v>0</v>
      </c>
      <c r="W8" s="2"/>
      <c r="X8" s="3">
        <f t="shared" si="3"/>
        <v>2283206.0900000003</v>
      </c>
    </row>
    <row r="9" spans="1:24" ht="12.75">
      <c r="A9" s="1" t="s">
        <v>7</v>
      </c>
      <c r="B9" s="2">
        <v>438433.21</v>
      </c>
      <c r="C9" s="2">
        <v>42865.16</v>
      </c>
      <c r="D9" s="2">
        <f aca="true" t="shared" si="5" ref="D9:D22">SUM(B9:C9)</f>
        <v>481298.37</v>
      </c>
      <c r="E9" s="2">
        <v>103184.02</v>
      </c>
      <c r="F9" s="3">
        <f t="shared" si="1"/>
        <v>12350</v>
      </c>
      <c r="G9" s="2"/>
      <c r="H9" s="2">
        <v>8625.32</v>
      </c>
      <c r="I9" s="2">
        <v>1906</v>
      </c>
      <c r="J9" s="2"/>
      <c r="K9" s="2"/>
      <c r="L9" s="2"/>
      <c r="M9" s="2"/>
      <c r="N9" s="2"/>
      <c r="O9" s="3">
        <f t="shared" si="2"/>
        <v>1818.68</v>
      </c>
      <c r="P9" s="2"/>
      <c r="Q9" s="2"/>
      <c r="R9" s="2">
        <v>1818.68</v>
      </c>
      <c r="S9" s="2"/>
      <c r="T9" s="2"/>
      <c r="U9" s="2"/>
      <c r="V9" s="2"/>
      <c r="W9" s="2"/>
      <c r="X9" s="3">
        <f t="shared" si="3"/>
        <v>596832.39</v>
      </c>
    </row>
    <row r="10" spans="1:24" ht="12.75">
      <c r="A10" s="1" t="s">
        <v>8</v>
      </c>
      <c r="B10" s="2"/>
      <c r="C10" s="2"/>
      <c r="D10" s="2">
        <f t="shared" si="5"/>
        <v>0</v>
      </c>
      <c r="E10" s="2"/>
      <c r="F10" s="3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3">
        <f t="shared" si="2"/>
        <v>0</v>
      </c>
      <c r="P10" s="2"/>
      <c r="Q10" s="2"/>
      <c r="R10" s="2"/>
      <c r="S10" s="2"/>
      <c r="T10" s="2"/>
      <c r="U10" s="2"/>
      <c r="V10" s="2"/>
      <c r="W10" s="2"/>
      <c r="X10" s="3">
        <f t="shared" si="3"/>
        <v>0</v>
      </c>
    </row>
    <row r="11" spans="1:24" ht="12.75">
      <c r="A11" s="1" t="s">
        <v>9</v>
      </c>
      <c r="B11" s="2">
        <v>341301</v>
      </c>
      <c r="C11" s="2">
        <v>37964.89</v>
      </c>
      <c r="D11" s="2">
        <f t="shared" si="5"/>
        <v>379265.89</v>
      </c>
      <c r="E11" s="2">
        <v>81309.6</v>
      </c>
      <c r="F11" s="3">
        <f t="shared" si="1"/>
        <v>25740.18</v>
      </c>
      <c r="G11" s="2">
        <v>10777.5</v>
      </c>
      <c r="H11" s="2">
        <v>10524.93</v>
      </c>
      <c r="I11" s="2">
        <v>1306</v>
      </c>
      <c r="J11" s="2"/>
      <c r="K11" s="2"/>
      <c r="L11" s="2"/>
      <c r="M11" s="2"/>
      <c r="N11" s="2"/>
      <c r="O11" s="3">
        <f t="shared" si="2"/>
        <v>3131.75</v>
      </c>
      <c r="P11" s="2"/>
      <c r="Q11" s="2"/>
      <c r="R11" s="2">
        <v>3131.75</v>
      </c>
      <c r="S11" s="2"/>
      <c r="T11" s="2"/>
      <c r="U11" s="2"/>
      <c r="V11" s="2"/>
      <c r="W11" s="2"/>
      <c r="X11" s="3">
        <f t="shared" si="3"/>
        <v>486315.67</v>
      </c>
    </row>
    <row r="12" spans="1:24" ht="12.75">
      <c r="A12" s="30" t="s">
        <v>34</v>
      </c>
      <c r="B12" s="2">
        <v>510912.58</v>
      </c>
      <c r="C12" s="2">
        <v>38908.27</v>
      </c>
      <c r="D12" s="2">
        <f t="shared" si="5"/>
        <v>549820.85</v>
      </c>
      <c r="E12" s="2">
        <v>117874.33</v>
      </c>
      <c r="F12" s="3">
        <f t="shared" si="1"/>
        <v>38829.83</v>
      </c>
      <c r="G12" s="2">
        <v>29841.37</v>
      </c>
      <c r="H12" s="2">
        <v>7532.46</v>
      </c>
      <c r="I12" s="2">
        <v>1456</v>
      </c>
      <c r="J12" s="2"/>
      <c r="K12" s="2"/>
      <c r="L12" s="2"/>
      <c r="M12" s="2"/>
      <c r="N12" s="2"/>
      <c r="O12" s="3">
        <f t="shared" si="2"/>
        <v>0</v>
      </c>
      <c r="P12" s="2"/>
      <c r="Q12" s="2"/>
      <c r="R12" s="2"/>
      <c r="S12" s="2"/>
      <c r="T12" s="2"/>
      <c r="U12" s="2"/>
      <c r="V12" s="2"/>
      <c r="W12" s="2"/>
      <c r="X12" s="3">
        <f t="shared" si="3"/>
        <v>706525.0099999999</v>
      </c>
    </row>
    <row r="13" spans="1:24" ht="12.75">
      <c r="A13" s="30" t="s">
        <v>31</v>
      </c>
      <c r="B13" s="2">
        <v>18148.49</v>
      </c>
      <c r="C13" s="2"/>
      <c r="D13" s="2">
        <f t="shared" si="5"/>
        <v>18148.49</v>
      </c>
      <c r="E13" s="2">
        <v>3890.8</v>
      </c>
      <c r="F13" s="3">
        <f t="shared" si="1"/>
        <v>3103.46</v>
      </c>
      <c r="G13" s="2"/>
      <c r="H13" s="2">
        <v>3103.46</v>
      </c>
      <c r="I13" s="2"/>
      <c r="J13" s="2"/>
      <c r="K13" s="2"/>
      <c r="L13" s="2"/>
      <c r="M13" s="2"/>
      <c r="N13" s="2"/>
      <c r="O13" s="3">
        <f t="shared" si="2"/>
        <v>0</v>
      </c>
      <c r="P13" s="2"/>
      <c r="Q13" s="2"/>
      <c r="R13" s="2"/>
      <c r="S13" s="2"/>
      <c r="T13" s="2"/>
      <c r="U13" s="2"/>
      <c r="V13" s="2"/>
      <c r="W13" s="2"/>
      <c r="X13" s="3">
        <f t="shared" si="3"/>
        <v>25142.75</v>
      </c>
    </row>
    <row r="14" spans="1:24" ht="12.75">
      <c r="A14" s="30" t="s">
        <v>10</v>
      </c>
      <c r="B14" s="2"/>
      <c r="C14" s="3"/>
      <c r="D14" s="2">
        <f t="shared" si="5"/>
        <v>0</v>
      </c>
      <c r="E14" s="2"/>
      <c r="F14" s="3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3">
        <f t="shared" si="2"/>
        <v>0</v>
      </c>
      <c r="P14" s="2"/>
      <c r="Q14" s="2"/>
      <c r="R14" s="2"/>
      <c r="S14" s="2"/>
      <c r="T14" s="2"/>
      <c r="U14" s="2"/>
      <c r="V14" s="2"/>
      <c r="W14" s="2"/>
      <c r="X14" s="3">
        <f t="shared" si="3"/>
        <v>0</v>
      </c>
    </row>
    <row r="15" spans="1:24" ht="12.75">
      <c r="A15" s="30" t="s">
        <v>11</v>
      </c>
      <c r="B15" s="2">
        <v>655646.17</v>
      </c>
      <c r="C15" s="2">
        <v>76591.88</v>
      </c>
      <c r="D15" s="2">
        <f t="shared" si="5"/>
        <v>732238.05</v>
      </c>
      <c r="E15" s="2">
        <v>156982.17</v>
      </c>
      <c r="F15" s="3">
        <f t="shared" si="1"/>
        <v>38475.14</v>
      </c>
      <c r="G15" s="2">
        <v>14988</v>
      </c>
      <c r="H15" s="2">
        <v>17963.97</v>
      </c>
      <c r="I15" s="2">
        <v>1306</v>
      </c>
      <c r="J15" s="2"/>
      <c r="K15" s="2"/>
      <c r="L15" s="2"/>
      <c r="M15" s="2"/>
      <c r="N15" s="2"/>
      <c r="O15" s="3">
        <f t="shared" si="2"/>
        <v>4217.17</v>
      </c>
      <c r="P15" s="2"/>
      <c r="Q15" s="2">
        <v>960</v>
      </c>
      <c r="R15" s="2">
        <v>3257.17</v>
      </c>
      <c r="S15" s="2"/>
      <c r="T15" s="2"/>
      <c r="U15" s="2"/>
      <c r="V15" s="2"/>
      <c r="W15" s="2"/>
      <c r="X15" s="3">
        <f t="shared" si="3"/>
        <v>927695.3600000001</v>
      </c>
    </row>
    <row r="16" spans="1:24" ht="12.75">
      <c r="A16" s="30" t="s">
        <v>12</v>
      </c>
      <c r="B16" s="2">
        <v>205222.22</v>
      </c>
      <c r="C16" s="2">
        <v>17527.38</v>
      </c>
      <c r="D16" s="2">
        <f t="shared" si="5"/>
        <v>222749.6</v>
      </c>
      <c r="E16" s="2">
        <v>47754.57</v>
      </c>
      <c r="F16" s="3">
        <f t="shared" si="1"/>
        <v>8897.66</v>
      </c>
      <c r="G16" s="2"/>
      <c r="H16" s="2">
        <v>4851.57</v>
      </c>
      <c r="I16" s="2">
        <v>1906</v>
      </c>
      <c r="J16" s="2"/>
      <c r="K16" s="2"/>
      <c r="L16" s="2"/>
      <c r="M16" s="2"/>
      <c r="N16" s="2"/>
      <c r="O16" s="3">
        <f t="shared" si="2"/>
        <v>2140.09</v>
      </c>
      <c r="P16" s="2"/>
      <c r="Q16" s="2"/>
      <c r="R16" s="2">
        <v>2140.09</v>
      </c>
      <c r="S16" s="2"/>
      <c r="T16" s="2"/>
      <c r="U16" s="2"/>
      <c r="V16" s="2"/>
      <c r="W16" s="2"/>
      <c r="X16" s="3">
        <f t="shared" si="3"/>
        <v>279401.82999999996</v>
      </c>
    </row>
    <row r="17" spans="1:24" ht="12.75">
      <c r="A17" s="30" t="s">
        <v>13</v>
      </c>
      <c r="B17" s="2">
        <v>443997.61</v>
      </c>
      <c r="C17" s="2">
        <v>33975.92</v>
      </c>
      <c r="D17" s="2">
        <f t="shared" si="5"/>
        <v>477973.52999999997</v>
      </c>
      <c r="E17" s="2">
        <v>102471.22</v>
      </c>
      <c r="F17" s="3">
        <f t="shared" si="1"/>
        <v>42859.14</v>
      </c>
      <c r="G17" s="2">
        <v>29985.5</v>
      </c>
      <c r="H17" s="2">
        <v>8200.42</v>
      </c>
      <c r="I17" s="2">
        <v>1906</v>
      </c>
      <c r="J17" s="2"/>
      <c r="K17" s="2"/>
      <c r="L17" s="2"/>
      <c r="M17" s="2"/>
      <c r="N17" s="2"/>
      <c r="O17" s="3">
        <f t="shared" si="2"/>
        <v>2767.22</v>
      </c>
      <c r="P17" s="2"/>
      <c r="Q17" s="2"/>
      <c r="R17" s="2">
        <v>2767.22</v>
      </c>
      <c r="S17" s="2"/>
      <c r="T17" s="2"/>
      <c r="U17" s="2"/>
      <c r="V17" s="2"/>
      <c r="W17" s="2"/>
      <c r="X17" s="3">
        <f t="shared" si="3"/>
        <v>623303.89</v>
      </c>
    </row>
    <row r="18" spans="1:24" ht="12.75">
      <c r="A18" s="30" t="s">
        <v>24</v>
      </c>
      <c r="B18" s="2">
        <v>445937.17</v>
      </c>
      <c r="C18" s="2">
        <v>45880.16</v>
      </c>
      <c r="D18" s="2">
        <f t="shared" si="5"/>
        <v>491817.32999999996</v>
      </c>
      <c r="E18" s="2">
        <v>105439.14</v>
      </c>
      <c r="F18" s="3">
        <f t="shared" si="1"/>
        <v>20188.21</v>
      </c>
      <c r="G18" s="2">
        <v>10777.5</v>
      </c>
      <c r="H18" s="2">
        <v>3871.56</v>
      </c>
      <c r="I18" s="2">
        <v>1306</v>
      </c>
      <c r="J18" s="2"/>
      <c r="K18" s="2"/>
      <c r="L18" s="2"/>
      <c r="M18" s="2"/>
      <c r="N18" s="2"/>
      <c r="O18" s="3">
        <f t="shared" si="2"/>
        <v>4233.15</v>
      </c>
      <c r="P18" s="2"/>
      <c r="Q18" s="2"/>
      <c r="R18" s="2">
        <v>4233.15</v>
      </c>
      <c r="S18" s="2"/>
      <c r="T18" s="2"/>
      <c r="U18" s="2"/>
      <c r="V18" s="2"/>
      <c r="W18" s="2"/>
      <c r="X18" s="3">
        <f t="shared" si="3"/>
        <v>617444.6799999999</v>
      </c>
    </row>
    <row r="19" spans="1:24" ht="12.75">
      <c r="A19" s="30" t="s">
        <v>14</v>
      </c>
      <c r="B19" s="2">
        <v>400542.29</v>
      </c>
      <c r="C19" s="2">
        <v>37156.58</v>
      </c>
      <c r="D19" s="2">
        <f t="shared" si="5"/>
        <v>437698.87</v>
      </c>
      <c r="E19" s="2">
        <v>93836.86</v>
      </c>
      <c r="F19" s="3">
        <f t="shared" si="1"/>
        <v>49563.09</v>
      </c>
      <c r="G19" s="2">
        <v>10777.5</v>
      </c>
      <c r="H19" s="2">
        <v>4391.95</v>
      </c>
      <c r="I19" s="2">
        <v>1906</v>
      </c>
      <c r="J19" s="2"/>
      <c r="K19" s="2"/>
      <c r="L19" s="2"/>
      <c r="M19" s="2"/>
      <c r="N19" s="2"/>
      <c r="O19" s="3">
        <f t="shared" si="2"/>
        <v>32487.64</v>
      </c>
      <c r="P19" s="2"/>
      <c r="Q19" s="2"/>
      <c r="R19" s="2">
        <v>1650.14</v>
      </c>
      <c r="S19" s="2"/>
      <c r="T19" s="2">
        <v>30837.5</v>
      </c>
      <c r="U19" s="2"/>
      <c r="V19" s="2"/>
      <c r="W19" s="2"/>
      <c r="X19" s="3">
        <f t="shared" si="3"/>
        <v>581098.82</v>
      </c>
    </row>
    <row r="20" spans="1:24" ht="12.75">
      <c r="A20" s="30" t="s">
        <v>15</v>
      </c>
      <c r="B20" s="2">
        <v>474638.99</v>
      </c>
      <c r="C20" s="2">
        <v>53403.07</v>
      </c>
      <c r="D20" s="2">
        <f t="shared" si="5"/>
        <v>528042.0599999999</v>
      </c>
      <c r="E20" s="2">
        <v>113205.25</v>
      </c>
      <c r="F20" s="3">
        <f t="shared" si="1"/>
        <v>13907.179999999998</v>
      </c>
      <c r="G20" s="2"/>
      <c r="H20" s="2">
        <v>6993.46</v>
      </c>
      <c r="I20" s="2">
        <v>1906</v>
      </c>
      <c r="J20" s="2"/>
      <c r="K20" s="2"/>
      <c r="L20" s="2"/>
      <c r="M20" s="2"/>
      <c r="N20" s="2"/>
      <c r="O20" s="3">
        <f t="shared" si="2"/>
        <v>5007.719999999999</v>
      </c>
      <c r="P20" s="2"/>
      <c r="Q20" s="2">
        <v>1680</v>
      </c>
      <c r="R20" s="2">
        <v>3327.72</v>
      </c>
      <c r="S20" s="2"/>
      <c r="T20" s="2"/>
      <c r="U20" s="2"/>
      <c r="V20" s="2"/>
      <c r="W20" s="2"/>
      <c r="X20" s="3">
        <f t="shared" si="3"/>
        <v>655154.49</v>
      </c>
    </row>
    <row r="21" spans="1:24" ht="12.75">
      <c r="A21" s="34" t="s">
        <v>38</v>
      </c>
      <c r="B21" s="2">
        <v>207580.69</v>
      </c>
      <c r="C21" s="2">
        <v>15840.85</v>
      </c>
      <c r="D21" s="2">
        <f t="shared" si="5"/>
        <v>223421.54</v>
      </c>
      <c r="E21" s="2">
        <v>47898.63</v>
      </c>
      <c r="F21" s="3">
        <f t="shared" si="1"/>
        <v>56417.659999999996</v>
      </c>
      <c r="G21" s="2">
        <v>41134.6</v>
      </c>
      <c r="H21" s="2">
        <v>4327.93</v>
      </c>
      <c r="I21" s="2">
        <v>7306</v>
      </c>
      <c r="J21" s="2"/>
      <c r="K21" s="2"/>
      <c r="L21" s="2"/>
      <c r="M21" s="2"/>
      <c r="N21" s="2"/>
      <c r="O21" s="3">
        <f t="shared" si="2"/>
        <v>3649.13</v>
      </c>
      <c r="P21" s="2"/>
      <c r="Q21" s="2"/>
      <c r="R21" s="2">
        <v>3649.13</v>
      </c>
      <c r="S21" s="2"/>
      <c r="T21" s="2"/>
      <c r="U21" s="2"/>
      <c r="V21" s="2"/>
      <c r="W21" s="2"/>
      <c r="X21" s="3">
        <f t="shared" si="3"/>
        <v>327737.82999999996</v>
      </c>
    </row>
    <row r="22" spans="1:24" ht="12.75">
      <c r="A22" s="30" t="s">
        <v>16</v>
      </c>
      <c r="B22" s="2">
        <v>267659.87</v>
      </c>
      <c r="C22" s="2">
        <v>11433.24</v>
      </c>
      <c r="D22" s="2">
        <f t="shared" si="5"/>
        <v>279093.11</v>
      </c>
      <c r="E22" s="2">
        <v>59833.88</v>
      </c>
      <c r="F22" s="3">
        <f t="shared" si="1"/>
        <v>47820.509999999995</v>
      </c>
      <c r="G22" s="2">
        <v>40316</v>
      </c>
      <c r="H22" s="2">
        <v>4937.59</v>
      </c>
      <c r="I22" s="2">
        <v>1306</v>
      </c>
      <c r="J22" s="2"/>
      <c r="K22" s="2"/>
      <c r="L22" s="2"/>
      <c r="M22" s="2"/>
      <c r="N22" s="2"/>
      <c r="O22" s="3">
        <f t="shared" si="2"/>
        <v>1260.92</v>
      </c>
      <c r="P22" s="2"/>
      <c r="Q22" s="2"/>
      <c r="R22" s="2">
        <v>638.89</v>
      </c>
      <c r="S22" s="2">
        <v>622.03</v>
      </c>
      <c r="T22" s="2"/>
      <c r="U22" s="2"/>
      <c r="V22" s="2"/>
      <c r="W22" s="2"/>
      <c r="X22" s="3">
        <f t="shared" si="3"/>
        <v>386747.5</v>
      </c>
    </row>
    <row r="23" spans="1:24" ht="12.75">
      <c r="A23" s="30" t="s">
        <v>17</v>
      </c>
      <c r="B23" s="2">
        <v>550056.37</v>
      </c>
      <c r="C23" s="2">
        <v>60262.58</v>
      </c>
      <c r="D23" s="2">
        <f aca="true" t="shared" si="6" ref="D23:D35">SUM(B23:C23)</f>
        <v>610318.95</v>
      </c>
      <c r="E23" s="2">
        <v>130844.33</v>
      </c>
      <c r="F23" s="3">
        <f t="shared" si="1"/>
        <v>28079.92</v>
      </c>
      <c r="G23" s="2">
        <v>10777.5</v>
      </c>
      <c r="H23" s="2">
        <v>13801.46</v>
      </c>
      <c r="I23" s="2">
        <v>1306</v>
      </c>
      <c r="J23" s="2"/>
      <c r="K23" s="2"/>
      <c r="L23" s="2"/>
      <c r="M23" s="2"/>
      <c r="N23" s="2"/>
      <c r="O23" s="3">
        <f t="shared" si="2"/>
        <v>2194.96</v>
      </c>
      <c r="P23" s="2"/>
      <c r="Q23" s="2"/>
      <c r="R23" s="2">
        <v>2194.96</v>
      </c>
      <c r="S23" s="3"/>
      <c r="T23" s="2"/>
      <c r="U23" s="2"/>
      <c r="V23" s="2"/>
      <c r="W23" s="2"/>
      <c r="X23" s="3">
        <f t="shared" si="3"/>
        <v>769243.2</v>
      </c>
    </row>
    <row r="24" spans="1:24" ht="12.75">
      <c r="A24" s="30" t="s">
        <v>18</v>
      </c>
      <c r="B24" s="2">
        <v>312030.45</v>
      </c>
      <c r="C24" s="2">
        <v>22564.02</v>
      </c>
      <c r="D24" s="2">
        <f t="shared" si="6"/>
        <v>334594.47000000003</v>
      </c>
      <c r="E24" s="2">
        <v>71732.64</v>
      </c>
      <c r="F24" s="3">
        <f t="shared" si="1"/>
        <v>18128.239999999998</v>
      </c>
      <c r="G24" s="2">
        <v>10777.5</v>
      </c>
      <c r="H24" s="2">
        <v>4119.92</v>
      </c>
      <c r="I24" s="2">
        <v>1906</v>
      </c>
      <c r="J24" s="2"/>
      <c r="K24" s="2"/>
      <c r="L24" s="2"/>
      <c r="M24" s="2"/>
      <c r="N24" s="2"/>
      <c r="O24" s="3">
        <f t="shared" si="2"/>
        <v>1324.82</v>
      </c>
      <c r="P24" s="2"/>
      <c r="Q24" s="2"/>
      <c r="R24" s="2">
        <v>1324.82</v>
      </c>
      <c r="S24" s="2"/>
      <c r="T24" s="2"/>
      <c r="U24" s="2"/>
      <c r="V24" s="2"/>
      <c r="W24" s="2"/>
      <c r="X24" s="3">
        <f t="shared" si="3"/>
        <v>424455.35000000003</v>
      </c>
    </row>
    <row r="25" spans="1:24" ht="12.75">
      <c r="A25" s="30" t="s">
        <v>27</v>
      </c>
      <c r="B25" s="2">
        <v>126622.26</v>
      </c>
      <c r="C25" s="2">
        <v>12711.1</v>
      </c>
      <c r="D25" s="2">
        <f t="shared" si="6"/>
        <v>139333.36</v>
      </c>
      <c r="E25" s="2">
        <v>29871.23</v>
      </c>
      <c r="F25" s="3">
        <f t="shared" si="1"/>
        <v>7230.06</v>
      </c>
      <c r="G25" s="2"/>
      <c r="H25" s="2">
        <v>3376.03</v>
      </c>
      <c r="I25" s="2">
        <v>1906</v>
      </c>
      <c r="J25" s="2"/>
      <c r="K25" s="2"/>
      <c r="L25" s="2"/>
      <c r="M25" s="2"/>
      <c r="N25" s="2"/>
      <c r="O25" s="3">
        <f t="shared" si="2"/>
        <v>1948.03</v>
      </c>
      <c r="P25" s="2"/>
      <c r="Q25" s="2"/>
      <c r="R25" s="2">
        <v>1948.03</v>
      </c>
      <c r="S25" s="2"/>
      <c r="T25" s="2"/>
      <c r="U25" s="2"/>
      <c r="V25" s="2"/>
      <c r="W25" s="2"/>
      <c r="X25" s="3">
        <f t="shared" si="3"/>
        <v>176434.65</v>
      </c>
    </row>
    <row r="26" spans="1:24" ht="12.75">
      <c r="A26" s="30" t="s">
        <v>33</v>
      </c>
      <c r="B26" s="2">
        <v>33561.66</v>
      </c>
      <c r="C26" s="2"/>
      <c r="D26" s="2">
        <f t="shared" si="6"/>
        <v>33561.66</v>
      </c>
      <c r="E26" s="2">
        <v>7195.18</v>
      </c>
      <c r="F26" s="3">
        <f t="shared" si="1"/>
        <v>4810.25</v>
      </c>
      <c r="G26" s="2"/>
      <c r="H26" s="2">
        <v>4810.25</v>
      </c>
      <c r="I26" s="2"/>
      <c r="J26" s="2"/>
      <c r="K26" s="2"/>
      <c r="L26" s="2"/>
      <c r="M26" s="2"/>
      <c r="N26" s="2"/>
      <c r="O26" s="3">
        <f t="shared" si="2"/>
        <v>0</v>
      </c>
      <c r="P26" s="2"/>
      <c r="Q26" s="2"/>
      <c r="R26" s="2"/>
      <c r="S26" s="2"/>
      <c r="T26" s="2"/>
      <c r="U26" s="2"/>
      <c r="V26" s="2"/>
      <c r="W26" s="2"/>
      <c r="X26" s="3">
        <f t="shared" si="3"/>
        <v>45567.090000000004</v>
      </c>
    </row>
    <row r="27" spans="1:24" ht="12.75">
      <c r="A27" s="30" t="s">
        <v>19</v>
      </c>
      <c r="B27" s="2">
        <v>130720.26</v>
      </c>
      <c r="C27" s="2">
        <v>25854.43</v>
      </c>
      <c r="D27" s="2">
        <f t="shared" si="6"/>
        <v>156574.69</v>
      </c>
      <c r="E27" s="2">
        <v>33567.55</v>
      </c>
      <c r="F27" s="3">
        <f t="shared" si="1"/>
        <v>6953.919999999999</v>
      </c>
      <c r="G27" s="2"/>
      <c r="H27" s="2">
        <v>3240.97</v>
      </c>
      <c r="I27" s="2">
        <v>1906</v>
      </c>
      <c r="J27" s="2"/>
      <c r="K27" s="2"/>
      <c r="L27" s="2"/>
      <c r="M27" s="2"/>
      <c r="N27" s="2"/>
      <c r="O27" s="3">
        <f t="shared" si="2"/>
        <v>1806.95</v>
      </c>
      <c r="P27" s="2"/>
      <c r="Q27" s="2"/>
      <c r="R27" s="2">
        <v>1806.95</v>
      </c>
      <c r="S27" s="2"/>
      <c r="T27" s="2"/>
      <c r="U27" s="2"/>
      <c r="V27" s="2"/>
      <c r="W27" s="2"/>
      <c r="X27" s="3">
        <f t="shared" si="3"/>
        <v>197096.16</v>
      </c>
    </row>
    <row r="28" spans="1:24" ht="12.75">
      <c r="A28" s="30" t="s">
        <v>20</v>
      </c>
      <c r="B28" s="2"/>
      <c r="C28" s="2"/>
      <c r="D28" s="2">
        <f t="shared" si="6"/>
        <v>0</v>
      </c>
      <c r="E28" s="2"/>
      <c r="F28" s="3">
        <f t="shared" si="1"/>
        <v>0</v>
      </c>
      <c r="G28" s="2"/>
      <c r="H28" s="2"/>
      <c r="I28" s="2"/>
      <c r="J28" s="2"/>
      <c r="K28" s="2"/>
      <c r="L28" s="2"/>
      <c r="M28" s="2"/>
      <c r="N28" s="2"/>
      <c r="O28" s="3">
        <f t="shared" si="2"/>
        <v>0</v>
      </c>
      <c r="P28" s="2"/>
      <c r="Q28" s="2"/>
      <c r="R28" s="2"/>
      <c r="S28" s="2"/>
      <c r="T28" s="2"/>
      <c r="U28" s="2"/>
      <c r="V28" s="2"/>
      <c r="W28" s="2"/>
      <c r="X28" s="3">
        <f t="shared" si="3"/>
        <v>0</v>
      </c>
    </row>
    <row r="29" spans="1:24" ht="12.75">
      <c r="A29" s="30" t="s">
        <v>21</v>
      </c>
      <c r="B29" s="2">
        <v>393909.1</v>
      </c>
      <c r="C29" s="2">
        <v>33310.91</v>
      </c>
      <c r="D29" s="2">
        <f t="shared" si="6"/>
        <v>427220.01</v>
      </c>
      <c r="E29" s="2">
        <v>91590.33</v>
      </c>
      <c r="F29" s="3">
        <f t="shared" si="1"/>
        <v>13039.51</v>
      </c>
      <c r="G29" s="2"/>
      <c r="H29" s="2">
        <v>7590.35</v>
      </c>
      <c r="I29" s="2">
        <v>1306</v>
      </c>
      <c r="J29" s="2"/>
      <c r="K29" s="2"/>
      <c r="L29" s="2"/>
      <c r="M29" s="2"/>
      <c r="N29" s="2"/>
      <c r="O29" s="3">
        <f t="shared" si="2"/>
        <v>4143.16</v>
      </c>
      <c r="P29" s="2"/>
      <c r="Q29" s="2">
        <v>1552.32</v>
      </c>
      <c r="R29" s="2">
        <v>2590.84</v>
      </c>
      <c r="S29" s="2"/>
      <c r="T29" s="2"/>
      <c r="U29" s="2"/>
      <c r="V29" s="2"/>
      <c r="W29" s="2"/>
      <c r="X29" s="3">
        <f t="shared" si="3"/>
        <v>531849.85</v>
      </c>
    </row>
    <row r="30" spans="1:24" ht="12.75">
      <c r="A30" s="30" t="s">
        <v>22</v>
      </c>
      <c r="B30" s="2">
        <v>201717.39</v>
      </c>
      <c r="C30" s="2">
        <v>14797.5</v>
      </c>
      <c r="D30" s="2">
        <f t="shared" si="6"/>
        <v>216514.89</v>
      </c>
      <c r="E30" s="2">
        <v>46417.93</v>
      </c>
      <c r="F30" s="3">
        <f t="shared" si="1"/>
        <v>22713.99</v>
      </c>
      <c r="G30" s="2">
        <v>15000</v>
      </c>
      <c r="H30" s="2">
        <v>5037.31</v>
      </c>
      <c r="I30" s="2">
        <v>1306</v>
      </c>
      <c r="J30" s="2"/>
      <c r="K30" s="2"/>
      <c r="L30" s="2"/>
      <c r="M30" s="2"/>
      <c r="N30" s="2"/>
      <c r="O30" s="3">
        <f t="shared" si="2"/>
        <v>1370.6799999999998</v>
      </c>
      <c r="P30" s="2"/>
      <c r="Q30" s="2"/>
      <c r="R30" s="2">
        <v>748.64</v>
      </c>
      <c r="S30" s="2">
        <v>622.04</v>
      </c>
      <c r="T30" s="2"/>
      <c r="U30" s="2"/>
      <c r="V30" s="2"/>
      <c r="W30" s="2"/>
      <c r="X30" s="3">
        <f t="shared" si="3"/>
        <v>285646.81</v>
      </c>
    </row>
    <row r="31" spans="1:24" ht="12.75">
      <c r="A31" s="30" t="s">
        <v>23</v>
      </c>
      <c r="B31" s="2">
        <v>573659.03</v>
      </c>
      <c r="C31" s="2">
        <v>49578.81</v>
      </c>
      <c r="D31" s="2">
        <f t="shared" si="6"/>
        <v>623237.8400000001</v>
      </c>
      <c r="E31" s="2">
        <v>133613.97</v>
      </c>
      <c r="F31" s="3">
        <f t="shared" si="1"/>
        <v>33912.1</v>
      </c>
      <c r="G31" s="2">
        <v>20289.3</v>
      </c>
      <c r="H31" s="2">
        <v>6045.47</v>
      </c>
      <c r="I31" s="2">
        <v>1306</v>
      </c>
      <c r="J31" s="2"/>
      <c r="K31" s="2"/>
      <c r="L31" s="2"/>
      <c r="M31" s="2"/>
      <c r="N31" s="2"/>
      <c r="O31" s="3">
        <f t="shared" si="2"/>
        <v>6271.33</v>
      </c>
      <c r="P31" s="2"/>
      <c r="Q31" s="2"/>
      <c r="R31" s="2">
        <v>6271.33</v>
      </c>
      <c r="S31" s="5"/>
      <c r="T31" s="2"/>
      <c r="U31" s="2"/>
      <c r="V31" s="2"/>
      <c r="W31" s="2"/>
      <c r="X31" s="3">
        <f t="shared" si="3"/>
        <v>790763.91</v>
      </c>
    </row>
    <row r="32" spans="1:24" ht="12.75">
      <c r="A32" s="1"/>
      <c r="B32" s="2"/>
      <c r="C32" s="2"/>
      <c r="D32" s="2">
        <f t="shared" si="6"/>
        <v>0</v>
      </c>
      <c r="E32" s="2"/>
      <c r="F32" s="3">
        <f t="shared" si="1"/>
        <v>0</v>
      </c>
      <c r="G32" s="2"/>
      <c r="H32" s="2"/>
      <c r="I32" s="2"/>
      <c r="J32" s="2"/>
      <c r="K32" s="2"/>
      <c r="L32" s="2"/>
      <c r="M32" s="2"/>
      <c r="N32" s="2"/>
      <c r="O32" s="3">
        <f t="shared" si="2"/>
        <v>0</v>
      </c>
      <c r="P32" s="2"/>
      <c r="Q32" s="2"/>
      <c r="R32" s="2"/>
      <c r="S32" s="2"/>
      <c r="T32" s="2"/>
      <c r="U32" s="2"/>
      <c r="V32" s="2"/>
      <c r="W32" s="2"/>
      <c r="X32" s="3">
        <f t="shared" si="3"/>
        <v>0</v>
      </c>
    </row>
    <row r="33" spans="1:24" ht="12.75">
      <c r="A33" s="1"/>
      <c r="B33" s="2"/>
      <c r="C33" s="2"/>
      <c r="D33" s="2">
        <f t="shared" si="6"/>
        <v>0</v>
      </c>
      <c r="E33" s="2"/>
      <c r="F33" s="3">
        <f t="shared" si="1"/>
        <v>0</v>
      </c>
      <c r="G33" s="2"/>
      <c r="H33" s="2"/>
      <c r="I33" s="2"/>
      <c r="J33" s="2"/>
      <c r="K33" s="2"/>
      <c r="L33" s="2"/>
      <c r="M33" s="2"/>
      <c r="N33" s="2"/>
      <c r="O33" s="3">
        <f t="shared" si="2"/>
        <v>0</v>
      </c>
      <c r="P33" s="2"/>
      <c r="Q33" s="2"/>
      <c r="R33" s="2"/>
      <c r="S33" s="2"/>
      <c r="T33" s="2"/>
      <c r="U33" s="2"/>
      <c r="V33" s="2"/>
      <c r="W33" s="2"/>
      <c r="X33" s="3">
        <f t="shared" si="3"/>
        <v>0</v>
      </c>
    </row>
    <row r="34" spans="1:24" ht="12.75">
      <c r="A34" s="1"/>
      <c r="B34" s="2"/>
      <c r="C34" s="2"/>
      <c r="D34" s="2">
        <f t="shared" si="6"/>
        <v>0</v>
      </c>
      <c r="E34" s="2"/>
      <c r="F34" s="3">
        <f t="shared" si="1"/>
        <v>0</v>
      </c>
      <c r="G34" s="2"/>
      <c r="H34" s="2"/>
      <c r="I34" s="2"/>
      <c r="J34" s="2"/>
      <c r="K34" s="2"/>
      <c r="L34" s="2"/>
      <c r="M34" s="2"/>
      <c r="N34" s="2"/>
      <c r="O34" s="3">
        <f t="shared" si="2"/>
        <v>0</v>
      </c>
      <c r="P34" s="2"/>
      <c r="Q34" s="2"/>
      <c r="R34" s="2"/>
      <c r="S34" s="2"/>
      <c r="T34" s="2"/>
      <c r="U34" s="2"/>
      <c r="V34" s="2"/>
      <c r="W34" s="2"/>
      <c r="X34" s="3">
        <f t="shared" si="3"/>
        <v>0</v>
      </c>
    </row>
    <row r="35" spans="1:24" ht="12.75">
      <c r="A35" s="6"/>
      <c r="B35" s="2"/>
      <c r="C35" s="2"/>
      <c r="D35" s="2">
        <f t="shared" si="6"/>
        <v>0</v>
      </c>
      <c r="E35" s="2"/>
      <c r="F35" s="3">
        <f t="shared" si="1"/>
        <v>0</v>
      </c>
      <c r="G35" s="2"/>
      <c r="H35" s="2"/>
      <c r="I35" s="2"/>
      <c r="J35" s="2"/>
      <c r="K35" s="2"/>
      <c r="L35" s="2"/>
      <c r="M35" s="2"/>
      <c r="N35" s="2"/>
      <c r="O35" s="3">
        <f t="shared" si="2"/>
        <v>0</v>
      </c>
      <c r="P35" s="2"/>
      <c r="Q35" s="2"/>
      <c r="R35" s="2"/>
      <c r="S35" s="2"/>
      <c r="T35" s="2"/>
      <c r="U35" s="2"/>
      <c r="V35" s="2"/>
      <c r="W35" s="2"/>
      <c r="X35" s="3">
        <f t="shared" si="3"/>
        <v>0</v>
      </c>
    </row>
    <row r="36" spans="1:24" ht="12.75">
      <c r="A36" s="1" t="s">
        <v>6</v>
      </c>
      <c r="B36" s="3">
        <f aca="true" t="shared" si="7" ref="B36:U36">SUM(B9:B35)</f>
        <v>6732296.81</v>
      </c>
      <c r="C36" s="3">
        <f t="shared" si="7"/>
        <v>630626.75</v>
      </c>
      <c r="D36" s="3">
        <f t="shared" si="7"/>
        <v>7362923.5600000005</v>
      </c>
      <c r="E36" s="3">
        <f t="shared" si="7"/>
        <v>1578513.63</v>
      </c>
      <c r="F36" s="3">
        <f t="shared" si="7"/>
        <v>493020.04999999993</v>
      </c>
      <c r="G36" s="3">
        <f t="shared" si="7"/>
        <v>245442.27</v>
      </c>
      <c r="H36" s="3">
        <f t="shared" si="7"/>
        <v>133346.37999999998</v>
      </c>
      <c r="I36" s="3">
        <f t="shared" si="7"/>
        <v>34458</v>
      </c>
      <c r="J36" s="3">
        <f t="shared" si="7"/>
        <v>0</v>
      </c>
      <c r="K36" s="3">
        <f t="shared" si="7"/>
        <v>0</v>
      </c>
      <c r="L36" s="3">
        <f t="shared" si="7"/>
        <v>0</v>
      </c>
      <c r="M36" s="3">
        <f t="shared" si="7"/>
        <v>0</v>
      </c>
      <c r="N36" s="3">
        <f t="shared" si="7"/>
        <v>0</v>
      </c>
      <c r="O36" s="3">
        <f t="shared" si="7"/>
        <v>79773.4</v>
      </c>
      <c r="P36" s="3">
        <f t="shared" si="7"/>
        <v>0</v>
      </c>
      <c r="Q36" s="3">
        <f t="shared" si="7"/>
        <v>4192.32</v>
      </c>
      <c r="R36" s="3">
        <f t="shared" si="7"/>
        <v>43499.509999999995</v>
      </c>
      <c r="S36" s="3">
        <f t="shared" si="7"/>
        <v>1244.07</v>
      </c>
      <c r="T36" s="3">
        <f t="shared" si="7"/>
        <v>30837.5</v>
      </c>
      <c r="U36" s="3">
        <f t="shared" si="7"/>
        <v>0</v>
      </c>
      <c r="V36" s="3">
        <f>SUM(V9:V35)</f>
        <v>0</v>
      </c>
      <c r="W36" s="2"/>
      <c r="X36" s="3">
        <f t="shared" si="3"/>
        <v>9434457.240000002</v>
      </c>
    </row>
    <row r="37" spans="1:25" ht="12.75">
      <c r="A37" s="1" t="s">
        <v>25</v>
      </c>
      <c r="B37" s="3">
        <f>SUM(B36,B8)</f>
        <v>8370447.779999999</v>
      </c>
      <c r="C37" s="3">
        <f aca="true" t="shared" si="8" ref="C37:X37">SUM(C36,C8)</f>
        <v>809248.75</v>
      </c>
      <c r="D37" s="3">
        <f t="shared" si="8"/>
        <v>9179696.530000001</v>
      </c>
      <c r="E37" s="3">
        <f t="shared" si="8"/>
        <v>1968005.7799999998</v>
      </c>
      <c r="F37" s="3">
        <f t="shared" si="8"/>
        <v>569961.0199999999</v>
      </c>
      <c r="G37" s="3">
        <f t="shared" si="8"/>
        <v>245442.27</v>
      </c>
      <c r="H37" s="3">
        <f t="shared" si="8"/>
        <v>171966.49</v>
      </c>
      <c r="I37" s="3">
        <f t="shared" si="8"/>
        <v>36577.74</v>
      </c>
      <c r="J37" s="3">
        <f t="shared" si="8"/>
        <v>0</v>
      </c>
      <c r="K37" s="3">
        <f t="shared" si="8"/>
        <v>0</v>
      </c>
      <c r="L37" s="3">
        <f t="shared" si="8"/>
        <v>0</v>
      </c>
      <c r="M37" s="3">
        <f t="shared" si="8"/>
        <v>0</v>
      </c>
      <c r="N37" s="3">
        <f t="shared" si="8"/>
        <v>0</v>
      </c>
      <c r="O37" s="3">
        <f t="shared" si="8"/>
        <v>115974.51999999999</v>
      </c>
      <c r="P37" s="3">
        <f t="shared" si="8"/>
        <v>22531.11</v>
      </c>
      <c r="Q37" s="3">
        <f t="shared" si="8"/>
        <v>8556.24</v>
      </c>
      <c r="R37" s="3">
        <f t="shared" si="8"/>
        <v>51831.74999999999</v>
      </c>
      <c r="S37" s="3">
        <f t="shared" si="8"/>
        <v>1866.1</v>
      </c>
      <c r="T37" s="3">
        <f t="shared" si="8"/>
        <v>31189.32</v>
      </c>
      <c r="U37" s="3">
        <f t="shared" si="8"/>
        <v>0</v>
      </c>
      <c r="V37" s="3">
        <f t="shared" si="8"/>
        <v>0</v>
      </c>
      <c r="W37" s="3">
        <f t="shared" si="8"/>
        <v>0</v>
      </c>
      <c r="X37" s="3">
        <f t="shared" si="8"/>
        <v>11717663.330000002</v>
      </c>
      <c r="Y37" s="3"/>
    </row>
    <row r="38" spans="1:24" ht="31.5" customHeight="1">
      <c r="A38" s="21" t="s">
        <v>48</v>
      </c>
      <c r="B38" s="8">
        <v>2111</v>
      </c>
      <c r="C38" s="1">
        <v>2111</v>
      </c>
      <c r="D38" s="1">
        <v>2110</v>
      </c>
      <c r="E38" s="1">
        <v>2120</v>
      </c>
      <c r="F38" s="1">
        <v>2200</v>
      </c>
      <c r="G38" s="1">
        <v>2210</v>
      </c>
      <c r="H38" s="1">
        <v>2230</v>
      </c>
      <c r="I38" s="1">
        <v>2240</v>
      </c>
      <c r="J38" s="1">
        <v>2800</v>
      </c>
      <c r="K38" s="1"/>
      <c r="L38" s="1"/>
      <c r="M38" s="1"/>
      <c r="N38" s="1">
        <v>2250</v>
      </c>
      <c r="O38" s="1">
        <v>2270</v>
      </c>
      <c r="P38" s="1">
        <v>2271</v>
      </c>
      <c r="Q38" s="1">
        <v>2272</v>
      </c>
      <c r="R38" s="1">
        <v>2273</v>
      </c>
      <c r="S38" s="1">
        <v>2274</v>
      </c>
      <c r="T38" s="1">
        <v>2275</v>
      </c>
      <c r="U38" s="1">
        <v>2282</v>
      </c>
      <c r="V38" s="1">
        <v>2730</v>
      </c>
      <c r="W38" s="1"/>
      <c r="X38" s="14"/>
    </row>
    <row r="39" spans="7:9" ht="12.75">
      <c r="G39" s="18"/>
      <c r="H39" s="18"/>
      <c r="I39" s="17"/>
    </row>
  </sheetData>
  <sheetProtection/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C16">
      <selection activeCell="I5" sqref="I5"/>
    </sheetView>
  </sheetViews>
  <sheetFormatPr defaultColWidth="9.00390625" defaultRowHeight="12.75"/>
  <cols>
    <col min="1" max="1" width="18.125" style="0" customWidth="1"/>
    <col min="2" max="2" width="11.125" style="0" customWidth="1"/>
    <col min="3" max="3" width="9.75390625" style="0" customWidth="1"/>
    <col min="4" max="4" width="10.125" style="0" customWidth="1"/>
    <col min="5" max="5" width="10.375" style="0" customWidth="1"/>
    <col min="6" max="6" width="9.75390625" style="0" customWidth="1"/>
    <col min="7" max="7" width="10.00390625" style="0" customWidth="1"/>
    <col min="8" max="8" width="9.375" style="0" customWidth="1"/>
    <col min="9" max="9" width="8.375" style="0" customWidth="1"/>
    <col min="10" max="10" width="5.875" style="0" customWidth="1"/>
    <col min="11" max="11" width="2.00390625" style="0" customWidth="1"/>
    <col min="12" max="12" width="2.25390625" style="0" customWidth="1"/>
    <col min="13" max="13" width="2.125" style="0" customWidth="1"/>
    <col min="14" max="14" width="8.00390625" style="0" customWidth="1"/>
    <col min="15" max="15" width="9.75390625" style="0" customWidth="1"/>
    <col min="16" max="16" width="10.125" style="0" customWidth="1"/>
    <col min="17" max="17" width="7.625" style="0" customWidth="1"/>
    <col min="18" max="18" width="8.375" style="0" customWidth="1"/>
    <col min="19" max="19" width="9.75390625" style="0" customWidth="1"/>
    <col min="20" max="20" width="7.875" style="0" customWidth="1"/>
    <col min="21" max="21" width="5.00390625" style="0" customWidth="1"/>
    <col min="22" max="22" width="10.25390625" style="0" customWidth="1"/>
    <col min="23" max="23" width="2.25390625" style="0" customWidth="1"/>
    <col min="24" max="24" width="11.125" style="0" customWidth="1"/>
  </cols>
  <sheetData>
    <row r="1" spans="1:24" ht="12.75">
      <c r="A1" s="34" t="s">
        <v>0</v>
      </c>
      <c r="B1" s="2">
        <f>SUM('за 5міс.19 р.'!B1+'червень 19 р.'!B1)</f>
        <v>0</v>
      </c>
      <c r="C1" s="2">
        <f>SUM('за 5міс.19 р.'!C1+'червень 19 р.'!C1)</f>
        <v>0</v>
      </c>
      <c r="D1" s="2">
        <f>SUM('за 5міс.19 р.'!D1+'червень 19 р.'!D1)</f>
        <v>0</v>
      </c>
      <c r="E1" s="2">
        <f>SUM('за 5міс.19 р.'!E1+'червень 19 р.'!E1)</f>
        <v>0</v>
      </c>
      <c r="F1" s="2">
        <f>SUM('за 5міс.19 р.'!F1+'червень 19 р.'!F1)</f>
        <v>0</v>
      </c>
      <c r="G1" s="2">
        <f>SUM('за 5міс.19 р.'!G1+'червень 19 р.'!G1)</f>
        <v>0</v>
      </c>
      <c r="H1" s="2">
        <f>SUM('за 5міс.19 р.'!H1+'червень 19 р.'!H1)</f>
        <v>0</v>
      </c>
      <c r="I1" s="2">
        <f>SUM('за 5міс.19 р.'!I1+'червень 19 р.'!I1)</f>
        <v>0</v>
      </c>
      <c r="J1" s="2">
        <f>SUM('за 5міс.19 р.'!J1+'червень 19 р.'!J1)</f>
        <v>0</v>
      </c>
      <c r="K1" s="2">
        <f>SUM('за 5міс.19 р.'!K1+'червень 19 р.'!K1)</f>
        <v>0</v>
      </c>
      <c r="L1" s="2">
        <f>SUM('за 5міс.19 р.'!L1+'червень 19 р.'!L1)</f>
        <v>0</v>
      </c>
      <c r="M1" s="2">
        <f>SUM('за 5міс.19 р.'!M1+'червень 19 р.'!M1)</f>
        <v>0</v>
      </c>
      <c r="N1" s="2">
        <f>SUM('за 5міс.19 р.'!N1+'червень 19 р.'!N1)</f>
        <v>0</v>
      </c>
      <c r="O1" s="2">
        <f>SUM('за 5міс.19 р.'!O1+'червень 19 р.'!O1)</f>
        <v>0</v>
      </c>
      <c r="P1" s="2">
        <f>SUM('за 5міс.19 р.'!P1+'червень 19 р.'!P1)</f>
        <v>0</v>
      </c>
      <c r="Q1" s="2">
        <f>SUM('за 5міс.19 р.'!Q1+'червень 19 р.'!Q1)</f>
        <v>0</v>
      </c>
      <c r="R1" s="2">
        <f>SUM('за 5міс.19 р.'!R1+'червень 19 р.'!R1)</f>
        <v>0</v>
      </c>
      <c r="S1" s="2">
        <f>SUM('за 5міс.19 р.'!S1+'червень 19 р.'!S1)</f>
        <v>0</v>
      </c>
      <c r="T1" s="2">
        <f>SUM('за 5міс.19 р.'!T1+'червень 19 р.'!T1)</f>
        <v>0</v>
      </c>
      <c r="U1" s="2">
        <f>SUM('за 5міс.19 р.'!U1+'червень 19 р.'!U1)</f>
        <v>0</v>
      </c>
      <c r="V1" s="2">
        <f>SUM('за 5міс.19 р.'!V1+'червень 19 р.'!V1)</f>
        <v>0</v>
      </c>
      <c r="W1" s="2">
        <f>SUM('за 5міс.19 р.'!W1+'червень 19 р.'!W1)</f>
        <v>0</v>
      </c>
      <c r="X1" s="2">
        <f>SUM('за 5міс.19 р.'!X1+'червень 19 р.'!X1)</f>
        <v>0</v>
      </c>
    </row>
    <row r="2" spans="1:24" ht="12.75">
      <c r="A2" s="34" t="s">
        <v>1</v>
      </c>
      <c r="B2" s="2">
        <f>SUM('за 5міс.19 р.'!B2+'червень 19 р.'!B2)</f>
        <v>0</v>
      </c>
      <c r="C2" s="2">
        <f>SUM('за 5міс.19 р.'!C2+'червень 19 р.'!C2)</f>
        <v>0</v>
      </c>
      <c r="D2" s="2">
        <f>SUM('за 5міс.19 р.'!D2+'червень 19 р.'!D2)</f>
        <v>0</v>
      </c>
      <c r="E2" s="2">
        <f>SUM('за 5міс.19 р.'!E2+'червень 19 р.'!E2)</f>
        <v>0</v>
      </c>
      <c r="F2" s="2">
        <f>SUM('за 5міс.19 р.'!F2+'червень 19 р.'!F2)</f>
        <v>0</v>
      </c>
      <c r="G2" s="2">
        <f>SUM('за 5міс.19 р.'!G2+'червень 19 р.'!G2)</f>
        <v>0</v>
      </c>
      <c r="H2" s="2">
        <f>SUM('за 5міс.19 р.'!H2+'червень 19 р.'!H2)</f>
        <v>0</v>
      </c>
      <c r="I2" s="2">
        <f>SUM('за 5міс.19 р.'!I2+'червень 19 р.'!I2)</f>
        <v>0</v>
      </c>
      <c r="J2" s="2">
        <f>SUM('за 5міс.19 р.'!J2+'червень 19 р.'!J2)</f>
        <v>0</v>
      </c>
      <c r="K2" s="2">
        <f>SUM('за 5міс.19 р.'!K2+'червень 19 р.'!K2)</f>
        <v>0</v>
      </c>
      <c r="L2" s="2">
        <f>SUM('за 5міс.19 р.'!L2+'червень 19 р.'!L2)</f>
        <v>0</v>
      </c>
      <c r="M2" s="2">
        <f>SUM('за 5міс.19 р.'!M2+'червень 19 р.'!M2)</f>
        <v>0</v>
      </c>
      <c r="N2" s="2">
        <f>SUM('за 5міс.19 р.'!N2+'червень 19 р.'!N2)</f>
        <v>0</v>
      </c>
      <c r="O2" s="2">
        <f>SUM('за 5міс.19 р.'!O2+'червень 19 р.'!O2)</f>
        <v>0</v>
      </c>
      <c r="P2" s="2">
        <f>SUM('за 5міс.19 р.'!P2+'червень 19 р.'!P2)</f>
        <v>0</v>
      </c>
      <c r="Q2" s="2">
        <f>SUM('за 5міс.19 р.'!Q2+'червень 19 р.'!Q2)</f>
        <v>0</v>
      </c>
      <c r="R2" s="2">
        <f>SUM('за 5міс.19 р.'!R2+'червень 19 р.'!R2)</f>
        <v>0</v>
      </c>
      <c r="S2" s="2">
        <f>SUM('за 5міс.19 р.'!S2+'червень 19 р.'!S2)</f>
        <v>0</v>
      </c>
      <c r="T2" s="2">
        <f>SUM('за 5міс.19 р.'!T2+'червень 19 р.'!T2)</f>
        <v>0</v>
      </c>
      <c r="U2" s="2">
        <f>SUM('за 5міс.19 р.'!U2+'червень 19 р.'!U2)</f>
        <v>0</v>
      </c>
      <c r="V2" s="2">
        <f>SUM('за 5міс.19 р.'!V2+'червень 19 р.'!V2)</f>
        <v>0</v>
      </c>
      <c r="W2" s="2">
        <f>SUM('за 5міс.19 р.'!W2+'червень 19 р.'!W2)</f>
        <v>0</v>
      </c>
      <c r="X2" s="2">
        <f>SUM('за 5міс.19 р.'!X2+'червень 19 р.'!X2)</f>
        <v>0</v>
      </c>
    </row>
    <row r="3" spans="1:24" ht="12.75">
      <c r="A3" s="34" t="s">
        <v>2</v>
      </c>
      <c r="B3" s="2">
        <f>SUM('за 5міс.19 р.'!B3+'червень 19 р.'!B3)</f>
        <v>0</v>
      </c>
      <c r="C3" s="2">
        <f>SUM('за 5міс.19 р.'!C3+'червень 19 р.'!C3)</f>
        <v>0</v>
      </c>
      <c r="D3" s="2">
        <f>SUM('за 5міс.19 р.'!D3+'червень 19 р.'!D3)</f>
        <v>0</v>
      </c>
      <c r="E3" s="2">
        <f>SUM('за 5міс.19 р.'!E3+'червень 19 р.'!E3)</f>
        <v>0</v>
      </c>
      <c r="F3" s="2">
        <f>SUM('за 5міс.19 р.'!F3+'червень 19 р.'!F3)</f>
        <v>0</v>
      </c>
      <c r="G3" s="2">
        <f>SUM('за 5міс.19 р.'!G3+'червень 19 р.'!G3)</f>
        <v>0</v>
      </c>
      <c r="H3" s="2">
        <f>SUM('за 5міс.19 р.'!H3+'червень 19 р.'!H3)</f>
        <v>0</v>
      </c>
      <c r="I3" s="2">
        <f>SUM('за 5міс.19 р.'!I3+'червень 19 р.'!I3)</f>
        <v>0</v>
      </c>
      <c r="J3" s="2">
        <f>SUM('за 5міс.19 р.'!J3+'червень 19 р.'!J3)</f>
        <v>0</v>
      </c>
      <c r="K3" s="2">
        <f>SUM('за 5міс.19 р.'!K3+'червень 19 р.'!K3)</f>
        <v>0</v>
      </c>
      <c r="L3" s="2">
        <f>SUM('за 5міс.19 р.'!L3+'червень 19 р.'!L3)</f>
        <v>0</v>
      </c>
      <c r="M3" s="2">
        <f>SUM('за 5міс.19 р.'!M3+'червень 19 р.'!M3)</f>
        <v>0</v>
      </c>
      <c r="N3" s="2">
        <f>SUM('за 5міс.19 р.'!N3+'червень 19 р.'!N3)</f>
        <v>0</v>
      </c>
      <c r="O3" s="2">
        <f>SUM('за 5міс.19 р.'!O3+'червень 19 р.'!O3)</f>
        <v>0</v>
      </c>
      <c r="P3" s="2">
        <f>SUM('за 5міс.19 р.'!P3+'червень 19 р.'!P3)</f>
        <v>0</v>
      </c>
      <c r="Q3" s="2">
        <f>SUM('за 5міс.19 р.'!Q3+'червень 19 р.'!Q3)</f>
        <v>0</v>
      </c>
      <c r="R3" s="2">
        <f>SUM('за 5міс.19 р.'!R3+'червень 19 р.'!R3)</f>
        <v>0</v>
      </c>
      <c r="S3" s="2">
        <f>SUM('за 5міс.19 р.'!S3+'червень 19 р.'!S3)</f>
        <v>0</v>
      </c>
      <c r="T3" s="2">
        <f>SUM('за 5міс.19 р.'!T3+'червень 19 р.'!T3)</f>
        <v>0</v>
      </c>
      <c r="U3" s="2">
        <f>SUM('за 5міс.19 р.'!U3+'червень 19 р.'!U3)</f>
        <v>0</v>
      </c>
      <c r="V3" s="2">
        <f>SUM('за 5міс.19 р.'!V3+'червень 19 р.'!V3)</f>
        <v>0</v>
      </c>
      <c r="W3" s="2">
        <f>SUM('за 5міс.19 р.'!W3+'червень 19 р.'!W3)</f>
        <v>0</v>
      </c>
      <c r="X3" s="2">
        <f>SUM('за 5міс.19 р.'!X3+'червень 19 р.'!X3)</f>
        <v>0</v>
      </c>
    </row>
    <row r="4" spans="1:24" ht="12.75">
      <c r="A4" s="34" t="s">
        <v>3</v>
      </c>
      <c r="B4" s="2">
        <f>SUM('за 5міс.19 р.'!B4+'червень 19 р.'!B4)</f>
        <v>0</v>
      </c>
      <c r="C4" s="2">
        <f>SUM('за 5міс.19 р.'!C4+'червень 19 р.'!C4)</f>
        <v>0</v>
      </c>
      <c r="D4" s="2">
        <f>SUM('за 5міс.19 р.'!D4+'червень 19 р.'!D4)</f>
        <v>0</v>
      </c>
      <c r="E4" s="2">
        <f>SUM('за 5міс.19 р.'!E4+'червень 19 р.'!E4)</f>
        <v>0</v>
      </c>
      <c r="F4" s="2">
        <f>SUM('за 5міс.19 р.'!F4+'червень 19 р.'!F4)</f>
        <v>0</v>
      </c>
      <c r="G4" s="2">
        <f>SUM('за 5міс.19 р.'!G4+'червень 19 р.'!G4)</f>
        <v>0</v>
      </c>
      <c r="H4" s="2">
        <f>SUM('за 5міс.19 р.'!H4+'червень 19 р.'!H4)</f>
        <v>0</v>
      </c>
      <c r="I4" s="2">
        <f>SUM('за 5міс.19 р.'!I4+'червень 19 р.'!I4)</f>
        <v>0</v>
      </c>
      <c r="J4" s="2">
        <f>SUM('за 5міс.19 р.'!J4+'червень 19 р.'!J4)</f>
        <v>0</v>
      </c>
      <c r="K4" s="2">
        <f>SUM('за 5міс.19 р.'!K4+'червень 19 р.'!K4)</f>
        <v>0</v>
      </c>
      <c r="L4" s="2">
        <f>SUM('за 5міс.19 р.'!L4+'червень 19 р.'!L4)</f>
        <v>0</v>
      </c>
      <c r="M4" s="2">
        <f>SUM('за 5міс.19 р.'!M4+'червень 19 р.'!M4)</f>
        <v>0</v>
      </c>
      <c r="N4" s="2">
        <f>SUM('за 5міс.19 р.'!N4+'червень 19 р.'!N4)</f>
        <v>0</v>
      </c>
      <c r="O4" s="2">
        <f>SUM('за 5міс.19 р.'!O4+'червень 19 р.'!O4)</f>
        <v>0</v>
      </c>
      <c r="P4" s="2">
        <f>SUM('за 5міс.19 р.'!P4+'червень 19 р.'!P4)</f>
        <v>0</v>
      </c>
      <c r="Q4" s="2">
        <f>SUM('за 5міс.19 р.'!Q4+'червень 19 р.'!Q4)</f>
        <v>0</v>
      </c>
      <c r="R4" s="2">
        <f>SUM('за 5міс.19 р.'!R4+'червень 19 р.'!R4)</f>
        <v>0</v>
      </c>
      <c r="S4" s="2">
        <f>SUM('за 5міс.19 р.'!S4+'червень 19 р.'!S4)</f>
        <v>0</v>
      </c>
      <c r="T4" s="2">
        <f>SUM('за 5міс.19 р.'!T4+'червень 19 р.'!T4)</f>
        <v>0</v>
      </c>
      <c r="U4" s="2">
        <f>SUM('за 5міс.19 р.'!U4+'червень 19 р.'!U4)</f>
        <v>0</v>
      </c>
      <c r="V4" s="2">
        <f>SUM('за 5міс.19 р.'!V4+'червень 19 р.'!V4)</f>
        <v>0</v>
      </c>
      <c r="W4" s="2">
        <f>SUM('за 5міс.19 р.'!W4+'червень 19 р.'!W4)</f>
        <v>0</v>
      </c>
      <c r="X4" s="2">
        <f>SUM('за 5міс.19 р.'!X4+'червень 19 р.'!X4)</f>
        <v>0</v>
      </c>
    </row>
    <row r="5" spans="1:24" ht="12.75">
      <c r="A5" s="34" t="s">
        <v>4</v>
      </c>
      <c r="B5" s="2">
        <f>SUM('за 5міс.19 р.'!B5+'червень 19 р.'!B5)</f>
        <v>3263781.3600000003</v>
      </c>
      <c r="C5" s="2">
        <f>SUM('за 5міс.19 р.'!C5+'червень 19 р.'!C5)</f>
        <v>537158.98</v>
      </c>
      <c r="D5" s="2">
        <f>SUM('за 5міс.19 р.'!D5+'червень 19 р.'!D5)</f>
        <v>3800940.34</v>
      </c>
      <c r="E5" s="2">
        <f>SUM('за 5міс.19 р.'!E5+'червень 19 р.'!E5)</f>
        <v>829317.6499999999</v>
      </c>
      <c r="F5" s="2">
        <f>SUM('за 5міс.19 р.'!F5+'червень 19 р.'!F5)</f>
        <v>1225866.0699999998</v>
      </c>
      <c r="G5" s="2">
        <f>SUM('за 5міс.19 р.'!G5+'червень 19 р.'!G5)</f>
        <v>4416.5</v>
      </c>
      <c r="H5" s="2">
        <f>SUM('за 5міс.19 р.'!H5+'червень 19 р.'!H5)</f>
        <v>198523.87</v>
      </c>
      <c r="I5" s="2">
        <f>SUM('за 5міс.19 р.'!I5+'червень 19 р.'!I5)</f>
        <v>15360.6</v>
      </c>
      <c r="J5" s="2">
        <f>SUM('за 5міс.19 р.'!J5+'червень 19 р.'!J5)</f>
        <v>0</v>
      </c>
      <c r="K5" s="2">
        <f>SUM('за 5міс.19 р.'!K5+'червень 19 р.'!K5)</f>
        <v>0</v>
      </c>
      <c r="L5" s="2">
        <f>SUM('за 5міс.19 р.'!L5+'червень 19 р.'!L5)</f>
        <v>0</v>
      </c>
      <c r="M5" s="2">
        <f>SUM('за 5міс.19 р.'!M5+'червень 19 р.'!M5)</f>
        <v>0</v>
      </c>
      <c r="N5" s="2">
        <f>SUM('за 5міс.19 р.'!N5+'червень 19 р.'!N5)</f>
        <v>6052.24</v>
      </c>
      <c r="O5" s="2">
        <f>SUM('за 5міс.19 р.'!O5+'червень 19 р.'!O5)</f>
        <v>1001512.8599999999</v>
      </c>
      <c r="P5" s="2">
        <f>SUM('за 5міс.19 р.'!P5+'червень 19 р.'!P5)</f>
        <v>868390.9099999999</v>
      </c>
      <c r="Q5" s="2">
        <f>SUM('за 5міс.19 р.'!Q5+'червень 19 р.'!Q5)</f>
        <v>11713.68</v>
      </c>
      <c r="R5" s="2">
        <f>SUM('за 5міс.19 р.'!R5+'червень 19 р.'!R5)</f>
        <v>120490.54000000001</v>
      </c>
      <c r="S5" s="2">
        <f>SUM('за 5міс.19 р.'!S5+'червень 19 р.'!S5)</f>
        <v>0</v>
      </c>
      <c r="T5" s="2">
        <f>SUM('за 5міс.19 р.'!T5+'червень 19 р.'!T5)</f>
        <v>917.73</v>
      </c>
      <c r="U5" s="2">
        <f>SUM('за 5міс.19 р.'!U5+'червень 19 р.'!U5)</f>
        <v>0</v>
      </c>
      <c r="V5" s="2">
        <f>SUM('за 5міс.19 р.'!V5+'червень 19 р.'!V5)</f>
        <v>0</v>
      </c>
      <c r="W5" s="2">
        <f>SUM('за 5міс.19 р.'!W5+'червень 19 р.'!W5)</f>
        <v>0</v>
      </c>
      <c r="X5" s="2">
        <f>SUM('за 5міс.19 р.'!X5+'червень 19 р.'!X5)</f>
        <v>5856124.0600000005</v>
      </c>
    </row>
    <row r="6" spans="1:24" ht="12.75">
      <c r="A6" s="34" t="s">
        <v>5</v>
      </c>
      <c r="B6" s="2">
        <f>SUM('за 5міс.19 р.'!B6+'червень 19 р.'!B6)</f>
        <v>1819693.46</v>
      </c>
      <c r="C6" s="2">
        <f>SUM('за 5міс.19 р.'!C6+'червень 19 р.'!C6)</f>
        <v>567716.74</v>
      </c>
      <c r="D6" s="2">
        <f>SUM('за 5міс.19 р.'!D6+'червень 19 р.'!D6)</f>
        <v>2387410.2</v>
      </c>
      <c r="E6" s="2">
        <f>SUM('за 5міс.19 р.'!E6+'червень 19 р.'!E6)</f>
        <v>522047.99</v>
      </c>
      <c r="F6" s="2">
        <f>SUM('за 5міс.19 р.'!F6+'червень 19 р.'!F6)</f>
        <v>608604.4199999999</v>
      </c>
      <c r="G6" s="2">
        <f>SUM('за 5міс.19 р.'!G6+'червень 19 р.'!G6)</f>
        <v>1164.5</v>
      </c>
      <c r="H6" s="2">
        <f>SUM('за 5міс.19 р.'!H6+'червень 19 р.'!H6)</f>
        <v>108435.37999999999</v>
      </c>
      <c r="I6" s="2">
        <f>SUM('за 5міс.19 р.'!I6+'червень 19 р.'!I6)</f>
        <v>25000.050000000003</v>
      </c>
      <c r="J6" s="2">
        <f>SUM('за 5міс.19 р.'!J6+'червень 19 р.'!J6)</f>
        <v>0</v>
      </c>
      <c r="K6" s="2">
        <f>SUM('за 5міс.19 р.'!K6+'червень 19 р.'!K6)</f>
        <v>0</v>
      </c>
      <c r="L6" s="2">
        <f>SUM('за 5міс.19 р.'!L6+'червень 19 р.'!L6)</f>
        <v>0</v>
      </c>
      <c r="M6" s="2">
        <f>SUM('за 5міс.19 р.'!M6+'червень 19 р.'!M6)</f>
        <v>0</v>
      </c>
      <c r="N6" s="2">
        <f>SUM('за 5міс.19 р.'!N6+'червень 19 р.'!N6)</f>
        <v>5234.3099999999995</v>
      </c>
      <c r="O6" s="2">
        <f>SUM('за 5міс.19 р.'!O6+'червень 19 р.'!O6)</f>
        <v>468770.18</v>
      </c>
      <c r="P6" s="2">
        <f>SUM('за 5міс.19 р.'!P6+'червень 19 р.'!P6)</f>
        <v>0</v>
      </c>
      <c r="Q6" s="2">
        <f>SUM('за 5міс.19 р.'!Q6+'червень 19 р.'!Q6)</f>
        <v>46816.439999999995</v>
      </c>
      <c r="R6" s="2">
        <f>SUM('за 5міс.19 р.'!R6+'червень 19 р.'!R6)</f>
        <v>32876.21</v>
      </c>
      <c r="S6" s="2">
        <f>SUM('за 5міс.19 р.'!S6+'червень 19 р.'!S6)</f>
        <v>388508.91000000003</v>
      </c>
      <c r="T6" s="2">
        <f>SUM('за 5міс.19 р.'!T6+'червень 19 р.'!T6)</f>
        <v>568.62</v>
      </c>
      <c r="U6" s="2">
        <f>SUM('за 5міс.19 р.'!U6+'червень 19 р.'!U6)</f>
        <v>0</v>
      </c>
      <c r="V6" s="2">
        <f>SUM('за 5міс.19 р.'!V6+'червень 19 р.'!V6)</f>
        <v>0</v>
      </c>
      <c r="W6" s="2">
        <f>SUM('за 5міс.19 р.'!W6+'червень 19 р.'!W6)</f>
        <v>0</v>
      </c>
      <c r="X6" s="2">
        <f>SUM('за 5міс.19 р.'!X6+'червень 19 р.'!X6)</f>
        <v>3518062.61</v>
      </c>
    </row>
    <row r="7" spans="1:24" ht="12.75">
      <c r="A7" s="34"/>
      <c r="B7" s="2">
        <f>SUM('за 5міс.19 р.'!B7+'червень 19 р.'!B7)</f>
        <v>0</v>
      </c>
      <c r="C7" s="2">
        <f>SUM('за 5міс.19 р.'!C7+'червень 19 р.'!C7)</f>
        <v>0</v>
      </c>
      <c r="D7" s="2">
        <f>SUM('за 5міс.19 р.'!D7+'червень 19 р.'!D7)</f>
        <v>0</v>
      </c>
      <c r="E7" s="2">
        <f>SUM('за 5міс.19 р.'!E7+'червень 19 р.'!E7)</f>
        <v>0</v>
      </c>
      <c r="F7" s="2">
        <f>SUM('за 5міс.19 р.'!F7+'червень 19 р.'!F7)</f>
        <v>0</v>
      </c>
      <c r="G7" s="2">
        <f>SUM('за 5міс.19 р.'!G7+'червень 19 р.'!G7)</f>
        <v>0</v>
      </c>
      <c r="H7" s="2">
        <f>SUM('за 5міс.19 р.'!H7+'червень 19 р.'!H7)</f>
        <v>0</v>
      </c>
      <c r="I7" s="2">
        <f>SUM('за 5міс.19 р.'!I7+'червень 19 р.'!I7)</f>
        <v>0</v>
      </c>
      <c r="J7" s="2">
        <f>SUM('за 5міс.19 р.'!J7+'червень 19 р.'!J7)</f>
        <v>0</v>
      </c>
      <c r="K7" s="2">
        <f>SUM('за 5міс.19 р.'!K7+'червень 19 р.'!K7)</f>
        <v>0</v>
      </c>
      <c r="L7" s="2">
        <f>SUM('за 5міс.19 р.'!L7+'червень 19 р.'!L7)</f>
        <v>0</v>
      </c>
      <c r="M7" s="2">
        <f>SUM('за 5міс.19 р.'!M7+'червень 19 р.'!M7)</f>
        <v>0</v>
      </c>
      <c r="N7" s="2">
        <f>SUM('за 5міс.19 р.'!N7+'червень 19 р.'!N7)</f>
        <v>0</v>
      </c>
      <c r="O7" s="2">
        <f>SUM('за 5міс.19 р.'!O7+'червень 19 р.'!O7)</f>
        <v>0</v>
      </c>
      <c r="P7" s="2">
        <f>SUM('за 5міс.19 р.'!P7+'червень 19 р.'!P7)</f>
        <v>0</v>
      </c>
      <c r="Q7" s="2">
        <f>SUM('за 5міс.19 р.'!Q7+'червень 19 р.'!Q7)</f>
        <v>0</v>
      </c>
      <c r="R7" s="2">
        <f>SUM('за 5міс.19 р.'!R7+'червень 19 р.'!R7)</f>
        <v>0</v>
      </c>
      <c r="S7" s="2">
        <f>SUM('за 5міс.19 р.'!S7+'червень 19 р.'!S7)</f>
        <v>0</v>
      </c>
      <c r="T7" s="2">
        <f>SUM('за 5міс.19 р.'!T7+'червень 19 р.'!T7)</f>
        <v>0</v>
      </c>
      <c r="U7" s="2">
        <f>SUM('за 5міс.19 р.'!U7+'червень 19 р.'!U7)</f>
        <v>0</v>
      </c>
      <c r="V7" s="2">
        <f>SUM('за 5міс.19 р.'!V7+'червень 19 р.'!V7)</f>
        <v>0</v>
      </c>
      <c r="W7" s="2">
        <f>SUM('за 5міс.19 р.'!W7+'червень 19 р.'!W7)</f>
        <v>0</v>
      </c>
      <c r="X7" s="2">
        <f>SUM('за 5міс.19 р.'!X7+'червень 19 р.'!X7)</f>
        <v>0</v>
      </c>
    </row>
    <row r="8" spans="1:24" ht="12.75">
      <c r="A8" s="9" t="s">
        <v>6</v>
      </c>
      <c r="B8" s="2">
        <f>SUM('за 5міс.19 р.'!B8+'червень 19 р.'!B8)</f>
        <v>5083474.819999999</v>
      </c>
      <c r="C8" s="2">
        <f>SUM('за 5міс.19 р.'!C8+'червень 19 р.'!C8)</f>
        <v>1104875.72</v>
      </c>
      <c r="D8" s="2">
        <f>SUM('за 5міс.19 р.'!D8+'червень 19 р.'!D8)</f>
        <v>6188350.539999999</v>
      </c>
      <c r="E8" s="2">
        <f>SUM('за 5міс.19 р.'!E8+'червень 19 р.'!E8)</f>
        <v>1351365.65</v>
      </c>
      <c r="F8" s="2">
        <f>SUM('за 5міс.19 р.'!F8+'червень 19 р.'!F8)</f>
        <v>1834470.4900000002</v>
      </c>
      <c r="G8" s="2">
        <f>SUM('за 5міс.19 р.'!G8+'червень 19 р.'!G8)</f>
        <v>5581</v>
      </c>
      <c r="H8" s="2">
        <f>SUM('за 5міс.19 р.'!H8+'червень 19 р.'!H8)</f>
        <v>306959.25</v>
      </c>
      <c r="I8" s="2">
        <f>SUM('за 5міс.19 р.'!I8+'червень 19 р.'!I8)</f>
        <v>40360.65</v>
      </c>
      <c r="J8" s="2">
        <f>SUM('за 5міс.19 р.'!J8+'червень 19 р.'!J8)</f>
        <v>0</v>
      </c>
      <c r="K8" s="2">
        <f>SUM('за 5міс.19 р.'!K8+'червень 19 р.'!K8)</f>
        <v>0</v>
      </c>
      <c r="L8" s="2">
        <f>SUM('за 5міс.19 р.'!L8+'червень 19 р.'!L8)</f>
        <v>0</v>
      </c>
      <c r="M8" s="2">
        <f>SUM('за 5міс.19 р.'!M8+'червень 19 р.'!M8)</f>
        <v>0</v>
      </c>
      <c r="N8" s="2">
        <f>SUM('за 5міс.19 р.'!N8+'червень 19 р.'!N8)</f>
        <v>11286.55</v>
      </c>
      <c r="O8" s="2">
        <f>SUM('за 5міс.19 р.'!O8+'червень 19 р.'!O8)</f>
        <v>1470283.0400000003</v>
      </c>
      <c r="P8" s="2">
        <f>SUM('за 5міс.19 р.'!P8+'червень 19 р.'!P8)</f>
        <v>868390.9099999999</v>
      </c>
      <c r="Q8" s="2">
        <f>SUM('за 5міс.19 р.'!Q8+'червень 19 р.'!Q8)</f>
        <v>58530.12</v>
      </c>
      <c r="R8" s="2">
        <f>SUM('за 5міс.19 р.'!R8+'червень 19 р.'!R8)</f>
        <v>153366.75</v>
      </c>
      <c r="S8" s="2">
        <f>SUM('за 5міс.19 р.'!S8+'червень 19 р.'!S8)</f>
        <v>388508.91000000003</v>
      </c>
      <c r="T8" s="2">
        <f>SUM('за 5міс.19 р.'!T8+'червень 19 р.'!T8)</f>
        <v>1486.3500000000001</v>
      </c>
      <c r="U8" s="2">
        <f>SUM('за 5міс.19 р.'!U8+'червень 19 р.'!U8)</f>
        <v>0</v>
      </c>
      <c r="V8" s="2">
        <f>SUM('за 5міс.19 р.'!V8+'червень 19 р.'!V8)</f>
        <v>0</v>
      </c>
      <c r="W8" s="2">
        <f>SUM('за 5міс.19 р.'!W8+'червень 19 р.'!W8)</f>
        <v>0</v>
      </c>
      <c r="X8" s="2">
        <f>SUM('за 5міс.19 р.'!X8+'червень 19 р.'!X8)</f>
        <v>9374186.68</v>
      </c>
    </row>
    <row r="9" spans="1:24" ht="12.75">
      <c r="A9" s="34" t="s">
        <v>7</v>
      </c>
      <c r="B9" s="2">
        <f>SUM('за 5міс.19 р.'!B9+'червень 19 р.'!B9)</f>
        <v>1379282.24</v>
      </c>
      <c r="C9" s="2">
        <f>SUM('за 5міс.19 р.'!C9+'червень 19 р.'!C9)</f>
        <v>273402.19000000006</v>
      </c>
      <c r="D9" s="2">
        <f>SUM('за 5міс.19 р.'!D9+'червень 19 р.'!D9)</f>
        <v>1652684.4300000002</v>
      </c>
      <c r="E9" s="2">
        <f>SUM('за 5міс.19 р.'!E9+'червень 19 р.'!E9)</f>
        <v>360908.65</v>
      </c>
      <c r="F9" s="2">
        <f>SUM('за 5міс.19 р.'!F9+'червень 19 р.'!F9)</f>
        <v>592679.0299999999</v>
      </c>
      <c r="G9" s="2">
        <f>SUM('за 5міс.19 р.'!G9+'червень 19 р.'!G9)</f>
        <v>237576.19999999998</v>
      </c>
      <c r="H9" s="2">
        <f>SUM('за 5міс.19 р.'!H9+'червень 19 р.'!H9)</f>
        <v>49376.04</v>
      </c>
      <c r="I9" s="2">
        <f>SUM('за 5міс.19 р.'!I9+'червень 19 р.'!I9)</f>
        <v>29986.57</v>
      </c>
      <c r="J9" s="2">
        <f>SUM('за 5міс.19 р.'!J9+'червень 19 р.'!J9)</f>
        <v>0</v>
      </c>
      <c r="K9" s="2">
        <f>SUM('за 5міс.19 р.'!K9+'червень 19 р.'!K9)</f>
        <v>0</v>
      </c>
      <c r="L9" s="2">
        <f>SUM('за 5міс.19 р.'!L9+'червень 19 р.'!L9)</f>
        <v>0</v>
      </c>
      <c r="M9" s="2">
        <f>SUM('за 5міс.19 р.'!M9+'червень 19 р.'!M9)</f>
        <v>0</v>
      </c>
      <c r="N9" s="2">
        <f>SUM('за 5міс.19 р.'!N9+'червень 19 р.'!N9)</f>
        <v>1958.99</v>
      </c>
      <c r="O9" s="2">
        <f>SUM('за 5міс.19 р.'!O9+'червень 19 р.'!O9)</f>
        <v>273781.23</v>
      </c>
      <c r="P9" s="2">
        <f>SUM('за 5міс.19 р.'!P9+'червень 19 р.'!P9)</f>
        <v>0</v>
      </c>
      <c r="Q9" s="2">
        <f>SUM('за 5міс.19 р.'!Q9+'червень 19 р.'!Q9)</f>
        <v>0</v>
      </c>
      <c r="R9" s="2">
        <f>SUM('за 5міс.19 р.'!R9+'червень 19 р.'!R9)</f>
        <v>20013.93</v>
      </c>
      <c r="S9" s="2">
        <f>SUM('за 5міс.19 р.'!S9+'червень 19 р.'!S9)</f>
        <v>253767.3</v>
      </c>
      <c r="T9" s="2">
        <f>SUM('за 5міс.19 р.'!T9+'червень 19 р.'!T9)</f>
        <v>0</v>
      </c>
      <c r="U9" s="2">
        <f>SUM('за 5міс.19 р.'!U9+'червень 19 р.'!U9)</f>
        <v>0</v>
      </c>
      <c r="V9" s="2">
        <f>SUM('за 5міс.19 р.'!V9+'червень 19 р.'!V9)</f>
        <v>0</v>
      </c>
      <c r="W9" s="2">
        <f>SUM('за 5міс.19 р.'!W9+'червень 19 р.'!W9)</f>
        <v>0</v>
      </c>
      <c r="X9" s="2">
        <f>SUM('за 5міс.19 р.'!X9+'червень 19 р.'!X9)</f>
        <v>2606272.11</v>
      </c>
    </row>
    <row r="10" spans="1:24" ht="12.75">
      <c r="A10" s="34" t="s">
        <v>8</v>
      </c>
      <c r="B10" s="2">
        <f>SUM('за 5міс.19 р.'!B10+'червень 19 р.'!B10)</f>
        <v>0</v>
      </c>
      <c r="C10" s="2">
        <f>SUM('за 5міс.19 р.'!C10+'червень 19 р.'!C10)</f>
        <v>0</v>
      </c>
      <c r="D10" s="2">
        <f>SUM('за 5міс.19 р.'!D10+'червень 19 р.'!D10)</f>
        <v>0</v>
      </c>
      <c r="E10" s="2">
        <f>SUM('за 5міс.19 р.'!E10+'червень 19 р.'!E10)</f>
        <v>0</v>
      </c>
      <c r="F10" s="2">
        <f>SUM('за 5міс.19 р.'!F10+'червень 19 р.'!F10)</f>
        <v>0</v>
      </c>
      <c r="G10" s="2">
        <f>SUM('за 5міс.19 р.'!G10+'червень 19 р.'!G10)</f>
        <v>0</v>
      </c>
      <c r="H10" s="2">
        <f>SUM('за 5міс.19 р.'!H10+'червень 19 р.'!H10)</f>
        <v>0</v>
      </c>
      <c r="I10" s="2">
        <f>SUM('за 5міс.19 р.'!I10+'червень 19 р.'!I10)</f>
        <v>0</v>
      </c>
      <c r="J10" s="2">
        <f>SUM('за 5міс.19 р.'!J10+'червень 19 р.'!J10)</f>
        <v>0</v>
      </c>
      <c r="K10" s="2">
        <f>SUM('за 5міс.19 р.'!K10+'червень 19 р.'!K10)</f>
        <v>0</v>
      </c>
      <c r="L10" s="2">
        <f>SUM('за 5міс.19 р.'!L10+'червень 19 р.'!L10)</f>
        <v>0</v>
      </c>
      <c r="M10" s="2">
        <f>SUM('за 5міс.19 р.'!M10+'червень 19 р.'!M10)</f>
        <v>0</v>
      </c>
      <c r="N10" s="2">
        <f>SUM('за 5міс.19 р.'!N10+'червень 19 р.'!N10)</f>
        <v>0</v>
      </c>
      <c r="O10" s="2">
        <f>SUM('за 5міс.19 р.'!O10+'червень 19 р.'!O10)</f>
        <v>0</v>
      </c>
      <c r="P10" s="2">
        <f>SUM('за 5міс.19 р.'!P10+'червень 19 р.'!P10)</f>
        <v>0</v>
      </c>
      <c r="Q10" s="2">
        <f>SUM('за 5міс.19 р.'!Q10+'червень 19 р.'!Q10)</f>
        <v>0</v>
      </c>
      <c r="R10" s="2">
        <f>SUM('за 5міс.19 р.'!R10+'червень 19 р.'!R10)</f>
        <v>0</v>
      </c>
      <c r="S10" s="2">
        <f>SUM('за 5міс.19 р.'!S10+'червень 19 р.'!S10)</f>
        <v>0</v>
      </c>
      <c r="T10" s="2">
        <f>SUM('за 5міс.19 р.'!T10+'червень 19 р.'!T10)</f>
        <v>0</v>
      </c>
      <c r="U10" s="2">
        <f>SUM('за 5міс.19 р.'!U10+'червень 19 р.'!U10)</f>
        <v>0</v>
      </c>
      <c r="V10" s="2">
        <f>SUM('за 5міс.19 р.'!V10+'червень 19 р.'!V10)</f>
        <v>0</v>
      </c>
      <c r="W10" s="2">
        <f>SUM('за 5міс.19 р.'!W10+'червень 19 р.'!W10)</f>
        <v>0</v>
      </c>
      <c r="X10" s="2">
        <f>SUM('за 5міс.19 р.'!X10+'червень 19 р.'!X10)</f>
        <v>0</v>
      </c>
    </row>
    <row r="11" spans="1:24" ht="12.75">
      <c r="A11" s="34" t="s">
        <v>9</v>
      </c>
      <c r="B11" s="2">
        <f>SUM('за 5міс.19 р.'!B11+'червень 19 р.'!B11)</f>
        <v>974525.1399999999</v>
      </c>
      <c r="C11" s="2">
        <f>SUM('за 5міс.19 р.'!C11+'червень 19 р.'!C11)</f>
        <v>272423.77</v>
      </c>
      <c r="D11" s="2">
        <f>SUM('за 5міс.19 р.'!D11+'червень 19 р.'!D11)</f>
        <v>1246948.9100000001</v>
      </c>
      <c r="E11" s="2">
        <f>SUM('за 5міс.19 р.'!E11+'червень 19 р.'!E11)</f>
        <v>272229.69</v>
      </c>
      <c r="F11" s="2">
        <f>SUM('за 5міс.19 р.'!F11+'червень 19 р.'!F11)</f>
        <v>277657.95</v>
      </c>
      <c r="G11" s="2">
        <f>SUM('за 5міс.19 р.'!G11+'червень 19 р.'!G11)</f>
        <v>58140.42</v>
      </c>
      <c r="H11" s="2">
        <f>SUM('за 5міс.19 р.'!H11+'червень 19 р.'!H11)</f>
        <v>62541.39</v>
      </c>
      <c r="I11" s="2">
        <f>SUM('за 5міс.19 р.'!I11+'червень 19 р.'!I11)</f>
        <v>25699.71</v>
      </c>
      <c r="J11" s="2">
        <f>SUM('за 5міс.19 р.'!J11+'червень 19 р.'!J11)</f>
        <v>0</v>
      </c>
      <c r="K11" s="2">
        <f>SUM('за 5міс.19 р.'!K11+'червень 19 р.'!K11)</f>
        <v>0</v>
      </c>
      <c r="L11" s="2">
        <f>SUM('за 5міс.19 р.'!L11+'червень 19 р.'!L11)</f>
        <v>0</v>
      </c>
      <c r="M11" s="2">
        <f>SUM('за 5міс.19 р.'!M11+'червень 19 р.'!M11)</f>
        <v>0</v>
      </c>
      <c r="N11" s="2">
        <f>SUM('за 5міс.19 р.'!N11+'червень 19 р.'!N11)</f>
        <v>2088.98</v>
      </c>
      <c r="O11" s="2">
        <f>SUM('за 5міс.19 р.'!O11+'червень 19 р.'!O11)</f>
        <v>129187.44999999998</v>
      </c>
      <c r="P11" s="2">
        <f>SUM('за 5міс.19 р.'!P11+'червень 19 р.'!P11)</f>
        <v>-4701.5</v>
      </c>
      <c r="Q11" s="2">
        <f>SUM('за 5міс.19 р.'!Q11+'червень 19 р.'!Q11)</f>
        <v>0</v>
      </c>
      <c r="R11" s="2">
        <f>SUM('за 5міс.19 р.'!R11+'червень 19 р.'!R11)</f>
        <v>39661.119999999995</v>
      </c>
      <c r="S11" s="2">
        <f>SUM('за 5міс.19 р.'!S11+'червень 19 р.'!S11)</f>
        <v>94227.83</v>
      </c>
      <c r="T11" s="2">
        <f>SUM('за 5міс.19 р.'!T11+'червень 19 р.'!T11)</f>
        <v>0</v>
      </c>
      <c r="U11" s="2">
        <f>SUM('за 5міс.19 р.'!U11+'червень 19 р.'!U11)</f>
        <v>0</v>
      </c>
      <c r="V11" s="2">
        <f>SUM('за 5міс.19 р.'!V11+'червень 19 р.'!V11)</f>
        <v>0</v>
      </c>
      <c r="W11" s="2">
        <f>SUM('за 5міс.19 р.'!W11+'червень 19 р.'!W11)</f>
        <v>0</v>
      </c>
      <c r="X11" s="2">
        <f>SUM('за 5міс.19 р.'!X11+'червень 19 р.'!X11)</f>
        <v>1796836.5499999998</v>
      </c>
    </row>
    <row r="12" spans="1:24" ht="12.75">
      <c r="A12" s="30" t="s">
        <v>34</v>
      </c>
      <c r="B12" s="2">
        <f>SUM('за 5міс.19 р.'!B12+'червень 19 р.'!B12)</f>
        <v>1338299.73</v>
      </c>
      <c r="C12" s="2">
        <f>SUM('за 5міс.19 р.'!C12+'червень 19 р.'!C12)</f>
        <v>279642.55</v>
      </c>
      <c r="D12" s="2">
        <f>SUM('за 5міс.19 р.'!D12+'червень 19 р.'!D12)</f>
        <v>1617942.2799999998</v>
      </c>
      <c r="E12" s="2">
        <f>SUM('за 5міс.19 р.'!E12+'червень 19 р.'!E12)</f>
        <v>352848.94</v>
      </c>
      <c r="F12" s="2">
        <f>SUM('за 5міс.19 р.'!F12+'червень 19 р.'!F12)</f>
        <v>457439.63</v>
      </c>
      <c r="G12" s="2">
        <f>SUM('за 5міс.19 р.'!G12+'червень 19 р.'!G12)</f>
        <v>86054.87</v>
      </c>
      <c r="H12" s="2">
        <f>SUM('за 5міс.19 р.'!H12+'червень 19 р.'!H12)</f>
        <v>33136.45</v>
      </c>
      <c r="I12" s="2">
        <f>SUM('за 5міс.19 р.'!I12+'червень 19 р.'!I12)</f>
        <v>39832.07</v>
      </c>
      <c r="J12" s="2">
        <f>SUM('за 5міс.19 р.'!J12+'червень 19 р.'!J12)</f>
        <v>0</v>
      </c>
      <c r="K12" s="2">
        <f>SUM('за 5міс.19 р.'!K12+'червень 19 р.'!K12)</f>
        <v>0</v>
      </c>
      <c r="L12" s="2">
        <f>SUM('за 5міс.19 р.'!L12+'червень 19 р.'!L12)</f>
        <v>0</v>
      </c>
      <c r="M12" s="2">
        <f>SUM('за 5міс.19 р.'!M12+'червень 19 р.'!M12)</f>
        <v>0</v>
      </c>
      <c r="N12" s="2">
        <f>SUM('за 5міс.19 р.'!N12+'червень 19 р.'!N12)</f>
        <v>4939.0599999999995</v>
      </c>
      <c r="O12" s="2">
        <f>SUM('за 5міс.19 р.'!O12+'червень 19 р.'!O12)</f>
        <v>293477.18000000005</v>
      </c>
      <c r="P12" s="2">
        <f>SUM('за 5міс.19 р.'!P12+'червень 19 р.'!P12)</f>
        <v>0</v>
      </c>
      <c r="Q12" s="2">
        <f>SUM('за 5міс.19 р.'!Q12+'червень 19 р.'!Q12)</f>
        <v>15198.4</v>
      </c>
      <c r="R12" s="2">
        <f>SUM('за 5міс.19 р.'!R12+'червень 19 р.'!R12)</f>
        <v>41501.92</v>
      </c>
      <c r="S12" s="2">
        <f>SUM('за 5міс.19 р.'!S12+'червень 19 р.'!S12)</f>
        <v>236776.86000000002</v>
      </c>
      <c r="T12" s="2">
        <f>SUM('за 5міс.19 р.'!T12+'червень 19 р.'!T12)</f>
        <v>0</v>
      </c>
      <c r="U12" s="2">
        <f>SUM('за 5міс.19 р.'!U12+'червень 19 р.'!U12)</f>
        <v>0</v>
      </c>
      <c r="V12" s="2">
        <f>SUM('за 5міс.19 р.'!V12+'червень 19 р.'!V12)</f>
        <v>0</v>
      </c>
      <c r="W12" s="2">
        <f>SUM('за 5міс.19 р.'!W12+'червень 19 р.'!W12)</f>
        <v>0</v>
      </c>
      <c r="X12" s="2">
        <f>SUM('за 5міс.19 р.'!X12+'червень 19 р.'!X12)</f>
        <v>2428230.8499999996</v>
      </c>
    </row>
    <row r="13" spans="1:24" ht="12.75">
      <c r="A13" s="30" t="s">
        <v>31</v>
      </c>
      <c r="B13" s="2">
        <f>SUM('за 5міс.19 р.'!B13+'червень 19 р.'!B13)</f>
        <v>94247.49</v>
      </c>
      <c r="C13" s="2">
        <f>SUM('за 5міс.19 р.'!C13+'червень 19 р.'!C13)</f>
        <v>0</v>
      </c>
      <c r="D13" s="2">
        <f>SUM('за 5міс.19 р.'!D13+'червень 19 р.'!D13)</f>
        <v>94247.49</v>
      </c>
      <c r="E13" s="2">
        <f>SUM('за 5міс.19 р.'!E13+'червень 19 р.'!E13)</f>
        <v>20633.739999999998</v>
      </c>
      <c r="F13" s="2">
        <f>SUM('за 5міс.19 р.'!F13+'червень 19 р.'!F13)</f>
        <v>14602.23</v>
      </c>
      <c r="G13" s="2">
        <f>SUM('за 5міс.19 р.'!G13+'червень 19 р.'!G13)</f>
        <v>0</v>
      </c>
      <c r="H13" s="2">
        <f>SUM('за 5міс.19 р.'!H13+'червень 19 р.'!H13)</f>
        <v>14602.23</v>
      </c>
      <c r="I13" s="2">
        <f>SUM('за 5міс.19 р.'!I13+'червень 19 р.'!I13)</f>
        <v>0</v>
      </c>
      <c r="J13" s="2">
        <f>SUM('за 5міс.19 р.'!J13+'червень 19 р.'!J13)</f>
        <v>0</v>
      </c>
      <c r="K13" s="2">
        <f>SUM('за 5міс.19 р.'!K13+'червень 19 р.'!K13)</f>
        <v>0</v>
      </c>
      <c r="L13" s="2">
        <f>SUM('за 5міс.19 р.'!L13+'червень 19 р.'!L13)</f>
        <v>0</v>
      </c>
      <c r="M13" s="2">
        <f>SUM('за 5міс.19 р.'!M13+'червень 19 р.'!M13)</f>
        <v>0</v>
      </c>
      <c r="N13" s="2">
        <f>SUM('за 5міс.19 р.'!N13+'червень 19 р.'!N13)</f>
        <v>0</v>
      </c>
      <c r="O13" s="2">
        <f>SUM('за 5міс.19 р.'!O13+'червень 19 р.'!O13)</f>
        <v>0</v>
      </c>
      <c r="P13" s="2">
        <f>SUM('за 5міс.19 р.'!P13+'червень 19 р.'!P13)</f>
        <v>0</v>
      </c>
      <c r="Q13" s="2">
        <f>SUM('за 5міс.19 р.'!Q13+'червень 19 р.'!Q13)</f>
        <v>0</v>
      </c>
      <c r="R13" s="2">
        <f>SUM('за 5міс.19 р.'!R13+'червень 19 р.'!R13)</f>
        <v>0</v>
      </c>
      <c r="S13" s="2">
        <f>SUM('за 5міс.19 р.'!S13+'червень 19 р.'!S13)</f>
        <v>0</v>
      </c>
      <c r="T13" s="2">
        <f>SUM('за 5міс.19 р.'!T13+'червень 19 р.'!T13)</f>
        <v>0</v>
      </c>
      <c r="U13" s="2">
        <f>SUM('за 5міс.19 р.'!U13+'червень 19 р.'!U13)</f>
        <v>0</v>
      </c>
      <c r="V13" s="2">
        <f>SUM('за 5міс.19 р.'!V13+'червень 19 р.'!V13)</f>
        <v>0</v>
      </c>
      <c r="W13" s="2">
        <f>SUM('за 5міс.19 р.'!W13+'червень 19 р.'!W13)</f>
        <v>0</v>
      </c>
      <c r="X13" s="2">
        <f>SUM('за 5міс.19 р.'!X13+'червень 19 р.'!X13)</f>
        <v>129483.45999999999</v>
      </c>
    </row>
    <row r="14" spans="1:24" ht="12.75">
      <c r="A14" s="30" t="s">
        <v>10</v>
      </c>
      <c r="B14" s="2">
        <f>SUM('за 5міс.19 р.'!B14+'червень 19 р.'!B14)</f>
        <v>0</v>
      </c>
      <c r="C14" s="2">
        <f>SUM('за 5міс.19 р.'!C14+'червень 19 р.'!C14)</f>
        <v>0</v>
      </c>
      <c r="D14" s="2">
        <f>SUM('за 5міс.19 р.'!D14+'червень 19 р.'!D14)</f>
        <v>0</v>
      </c>
      <c r="E14" s="2">
        <f>SUM('за 5міс.19 р.'!E14+'червень 19 р.'!E14)</f>
        <v>0</v>
      </c>
      <c r="F14" s="2">
        <f>SUM('за 5міс.19 р.'!F14+'червень 19 р.'!F14)</f>
        <v>0</v>
      </c>
      <c r="G14" s="2">
        <f>SUM('за 5міс.19 р.'!G14+'червень 19 р.'!G14)</f>
        <v>0</v>
      </c>
      <c r="H14" s="2">
        <f>SUM('за 5міс.19 р.'!H14+'червень 19 р.'!H14)</f>
        <v>0</v>
      </c>
      <c r="I14" s="2">
        <f>SUM('за 5міс.19 р.'!I14+'червень 19 р.'!I14)</f>
        <v>0</v>
      </c>
      <c r="J14" s="2">
        <f>SUM('за 5міс.19 р.'!J14+'червень 19 р.'!J14)</f>
        <v>0</v>
      </c>
      <c r="K14" s="2">
        <f>SUM('за 5міс.19 р.'!K14+'червень 19 р.'!K14)</f>
        <v>0</v>
      </c>
      <c r="L14" s="2">
        <f>SUM('за 5міс.19 р.'!L14+'червень 19 р.'!L14)</f>
        <v>0</v>
      </c>
      <c r="M14" s="2">
        <f>SUM('за 5міс.19 р.'!M14+'червень 19 р.'!M14)</f>
        <v>0</v>
      </c>
      <c r="N14" s="2">
        <f>SUM('за 5міс.19 р.'!N14+'червень 19 р.'!N14)</f>
        <v>0</v>
      </c>
      <c r="O14" s="2">
        <f>SUM('за 5міс.19 р.'!O14+'червень 19 р.'!O14)</f>
        <v>0</v>
      </c>
      <c r="P14" s="2">
        <f>SUM('за 5міс.19 р.'!P14+'червень 19 р.'!P14)</f>
        <v>0</v>
      </c>
      <c r="Q14" s="2">
        <f>SUM('за 5міс.19 р.'!Q14+'червень 19 р.'!Q14)</f>
        <v>0</v>
      </c>
      <c r="R14" s="2">
        <f>SUM('за 5міс.19 р.'!R14+'червень 19 р.'!R14)</f>
        <v>0</v>
      </c>
      <c r="S14" s="2">
        <f>SUM('за 5міс.19 р.'!S14+'червень 19 р.'!S14)</f>
        <v>0</v>
      </c>
      <c r="T14" s="2">
        <f>SUM('за 5міс.19 р.'!T14+'червень 19 р.'!T14)</f>
        <v>0</v>
      </c>
      <c r="U14" s="2">
        <f>SUM('за 5міс.19 р.'!U14+'червень 19 р.'!U14)</f>
        <v>0</v>
      </c>
      <c r="V14" s="2">
        <f>SUM('за 5міс.19 р.'!V14+'червень 19 р.'!V14)</f>
        <v>0</v>
      </c>
      <c r="W14" s="2">
        <f>SUM('за 5міс.19 р.'!W14+'червень 19 р.'!W14)</f>
        <v>0</v>
      </c>
      <c r="X14" s="2">
        <f>SUM('за 5міс.19 р.'!X14+'червень 19 р.'!X14)</f>
        <v>0</v>
      </c>
    </row>
    <row r="15" spans="1:24" ht="12.75">
      <c r="A15" s="30" t="s">
        <v>11</v>
      </c>
      <c r="B15" s="2">
        <f>SUM('за 5міс.19 р.'!B15+'червень 19 р.'!B15)</f>
        <v>1834289.25</v>
      </c>
      <c r="C15" s="2">
        <f>SUM('за 5міс.19 р.'!C15+'червень 19 р.'!C15)</f>
        <v>478266.15</v>
      </c>
      <c r="D15" s="2">
        <f>SUM('за 5міс.19 р.'!D15+'червень 19 р.'!D15)</f>
        <v>2312555.4000000004</v>
      </c>
      <c r="E15" s="2">
        <f>SUM('за 5міс.19 р.'!E15+'червень 19 р.'!E15)</f>
        <v>504683.49</v>
      </c>
      <c r="F15" s="2">
        <f>SUM('за 5міс.19 р.'!F15+'червень 19 р.'!F15)</f>
        <v>563632.5300000001</v>
      </c>
      <c r="G15" s="2">
        <f>SUM('за 5міс.19 р.'!G15+'червень 19 р.'!G15)</f>
        <v>111634.35</v>
      </c>
      <c r="H15" s="2">
        <f>SUM('за 5міс.19 р.'!H15+'червень 19 р.'!H15)</f>
        <v>107425.26</v>
      </c>
      <c r="I15" s="2">
        <f>SUM('за 5міс.19 р.'!I15+'червень 19 р.'!I15)</f>
        <v>88587.15</v>
      </c>
      <c r="J15" s="2">
        <f>SUM('за 5міс.19 р.'!J15+'червень 19 р.'!J15)</f>
        <v>0</v>
      </c>
      <c r="K15" s="2">
        <f>SUM('за 5міс.19 р.'!K15+'червень 19 р.'!K15)</f>
        <v>0</v>
      </c>
      <c r="L15" s="2">
        <f>SUM('за 5міс.19 р.'!L15+'червень 19 р.'!L15)</f>
        <v>0</v>
      </c>
      <c r="M15" s="2">
        <f>SUM('за 5міс.19 р.'!M15+'червень 19 р.'!M15)</f>
        <v>0</v>
      </c>
      <c r="N15" s="2">
        <f>SUM('за 5міс.19 р.'!N15+'червень 19 р.'!N15)</f>
        <v>4334.61</v>
      </c>
      <c r="O15" s="2">
        <f>SUM('за 5міс.19 р.'!O15+'червень 19 р.'!O15)</f>
        <v>251651.16</v>
      </c>
      <c r="P15" s="2">
        <f>SUM('за 5міс.19 р.'!P15+'червень 19 р.'!P15)</f>
        <v>0</v>
      </c>
      <c r="Q15" s="2">
        <f>SUM('за 5міс.19 р.'!Q15+'червень 19 р.'!Q15)</f>
        <v>3920</v>
      </c>
      <c r="R15" s="2">
        <f>SUM('за 5міс.19 р.'!R15+'червень 19 р.'!R15)</f>
        <v>28434.439999999995</v>
      </c>
      <c r="S15" s="2">
        <f>SUM('за 5міс.19 р.'!S15+'червень 19 р.'!S15)</f>
        <v>219296.72000000003</v>
      </c>
      <c r="T15" s="2">
        <f>SUM('за 5міс.19 р.'!T15+'червень 19 р.'!T15)</f>
        <v>0</v>
      </c>
      <c r="U15" s="2">
        <f>SUM('за 5міс.19 р.'!U15+'червень 19 р.'!U15)</f>
        <v>0</v>
      </c>
      <c r="V15" s="2">
        <f>SUM('за 5міс.19 р.'!V15+'червень 19 р.'!V15)</f>
        <v>0</v>
      </c>
      <c r="W15" s="2">
        <f>SUM('за 5міс.19 р.'!W15+'червень 19 р.'!W15)</f>
        <v>0</v>
      </c>
      <c r="X15" s="2">
        <f>SUM('за 5міс.19 р.'!X15+'червень 19 р.'!X15)</f>
        <v>3380871.42</v>
      </c>
    </row>
    <row r="16" spans="1:24" ht="12.75">
      <c r="A16" s="30" t="s">
        <v>12</v>
      </c>
      <c r="B16" s="2">
        <f>SUM('за 5міс.19 р.'!B16+'червень 19 р.'!B16)</f>
        <v>526837.7</v>
      </c>
      <c r="C16" s="2">
        <f>SUM('за 5міс.19 р.'!C16+'червень 19 р.'!C16)</f>
        <v>136646.83</v>
      </c>
      <c r="D16" s="2">
        <f>SUM('за 5міс.19 р.'!D16+'червень 19 р.'!D16)</f>
        <v>663484.53</v>
      </c>
      <c r="E16" s="2">
        <f>SUM('за 5міс.19 р.'!E16+'червень 19 р.'!E16)</f>
        <v>144749.57</v>
      </c>
      <c r="F16" s="2">
        <f>SUM('за 5міс.19 р.'!F16+'червень 19 р.'!F16)</f>
        <v>160030.75</v>
      </c>
      <c r="G16" s="2">
        <f>SUM('за 5міс.19 р.'!G16+'червень 19 р.'!G16)</f>
        <v>6164.5</v>
      </c>
      <c r="H16" s="2">
        <f>SUM('за 5міс.19 р.'!H16+'червень 19 р.'!H16)</f>
        <v>22631.68</v>
      </c>
      <c r="I16" s="2">
        <f>SUM('за 5міс.19 р.'!I16+'червень 19 р.'!I16)</f>
        <v>11315.95</v>
      </c>
      <c r="J16" s="2">
        <f>SUM('за 5міс.19 р.'!J16+'червень 19 р.'!J16)</f>
        <v>0</v>
      </c>
      <c r="K16" s="2">
        <f>SUM('за 5міс.19 р.'!K16+'червень 19 р.'!K16)</f>
        <v>0</v>
      </c>
      <c r="L16" s="2">
        <f>SUM('за 5міс.19 р.'!L16+'червень 19 р.'!L16)</f>
        <v>0</v>
      </c>
      <c r="M16" s="2">
        <f>SUM('за 5міс.19 р.'!M16+'червень 19 р.'!M16)</f>
        <v>0</v>
      </c>
      <c r="N16" s="2">
        <f>SUM('за 5міс.19 р.'!N16+'червень 19 р.'!N16)</f>
        <v>1601.48</v>
      </c>
      <c r="O16" s="2">
        <f>SUM('за 5міс.19 р.'!O16+'червень 19 р.'!O16)</f>
        <v>118317.13999999998</v>
      </c>
      <c r="P16" s="2">
        <f>SUM('за 5міс.19 р.'!P16+'червень 19 р.'!P16)</f>
        <v>0</v>
      </c>
      <c r="Q16" s="2">
        <f>SUM('за 5міс.19 р.'!Q16+'червень 19 р.'!Q16)</f>
        <v>0</v>
      </c>
      <c r="R16" s="2">
        <f>SUM('за 5міс.19 р.'!R16+'червень 19 р.'!R16)</f>
        <v>17980.15</v>
      </c>
      <c r="S16" s="2">
        <f>SUM('за 5міс.19 р.'!S16+'червень 19 р.'!S16)</f>
        <v>100336.98999999999</v>
      </c>
      <c r="T16" s="2">
        <f>SUM('за 5міс.19 р.'!T16+'червень 19 р.'!T16)</f>
        <v>0</v>
      </c>
      <c r="U16" s="2">
        <f>SUM('за 5міс.19 р.'!U16+'червень 19 р.'!U16)</f>
        <v>0</v>
      </c>
      <c r="V16" s="2">
        <f>SUM('за 5міс.19 р.'!V16+'червень 19 р.'!V16)</f>
        <v>0</v>
      </c>
      <c r="W16" s="2">
        <f>SUM('за 5міс.19 р.'!W16+'червень 19 р.'!W16)</f>
        <v>0</v>
      </c>
      <c r="X16" s="2">
        <f>SUM('за 5міс.19 р.'!X16+'червень 19 р.'!X16)</f>
        <v>968264.85</v>
      </c>
    </row>
    <row r="17" spans="1:24" ht="12.75">
      <c r="A17" s="30" t="s">
        <v>13</v>
      </c>
      <c r="B17" s="2">
        <f>SUM('за 5міс.19 р.'!B17+'червень 19 р.'!B17)</f>
        <v>1190624.21</v>
      </c>
      <c r="C17" s="2">
        <f>SUM('за 5міс.19 р.'!C17+'червень 19 р.'!C17)</f>
        <v>238343.95999999996</v>
      </c>
      <c r="D17" s="2">
        <f>SUM('за 5міс.19 р.'!D17+'червень 19 р.'!D17)</f>
        <v>1428968.1700000002</v>
      </c>
      <c r="E17" s="2">
        <f>SUM('за 5міс.19 р.'!E17+'червень 19 р.'!E17)</f>
        <v>311726.52999999997</v>
      </c>
      <c r="F17" s="2">
        <f>SUM('за 5міс.19 р.'!F17+'червень 19 р.'!F17)</f>
        <v>406788.71</v>
      </c>
      <c r="G17" s="2">
        <f>SUM('за 5міс.19 р.'!G17+'червень 19 р.'!G17)</f>
        <v>58569</v>
      </c>
      <c r="H17" s="2">
        <f>SUM('за 5міс.19 р.'!H17+'червень 19 р.'!H17)</f>
        <v>44416.01</v>
      </c>
      <c r="I17" s="2">
        <f>SUM('за 5міс.19 р.'!I17+'червень 19 р.'!I17)</f>
        <v>16884.19</v>
      </c>
      <c r="J17" s="2">
        <f>SUM('за 5міс.19 р.'!J17+'червень 19 р.'!J17)</f>
        <v>0</v>
      </c>
      <c r="K17" s="2">
        <f>SUM('за 5міс.19 р.'!K17+'червень 19 р.'!K17)</f>
        <v>0</v>
      </c>
      <c r="L17" s="2">
        <f>SUM('за 5міс.19 р.'!L17+'червень 19 р.'!L17)</f>
        <v>0</v>
      </c>
      <c r="M17" s="2">
        <f>SUM('за 5міс.19 р.'!M17+'червень 19 р.'!M17)</f>
        <v>0</v>
      </c>
      <c r="N17" s="2">
        <f>SUM('за 5міс.19 р.'!N17+'червень 19 р.'!N17)</f>
        <v>2361.09</v>
      </c>
      <c r="O17" s="2">
        <f>SUM('за 5міс.19 р.'!O17+'червень 19 р.'!O17)</f>
        <v>284558.42</v>
      </c>
      <c r="P17" s="2">
        <f>SUM('за 5міс.19 р.'!P17+'червень 19 р.'!P17)</f>
        <v>0</v>
      </c>
      <c r="Q17" s="2">
        <f>SUM('за 5міс.19 р.'!Q17+'червень 19 р.'!Q17)</f>
        <v>0</v>
      </c>
      <c r="R17" s="2">
        <f>SUM('за 5міс.19 р.'!R17+'червень 19 р.'!R17)</f>
        <v>25181.210000000003</v>
      </c>
      <c r="S17" s="2">
        <f>SUM('за 5міс.19 р.'!S17+'червень 19 р.'!S17)</f>
        <v>259377.21000000002</v>
      </c>
      <c r="T17" s="2">
        <f>SUM('за 5міс.19 р.'!T17+'червень 19 р.'!T17)</f>
        <v>0</v>
      </c>
      <c r="U17" s="2">
        <f>SUM('за 5міс.19 р.'!U17+'червень 19 р.'!U17)</f>
        <v>0</v>
      </c>
      <c r="V17" s="2">
        <f>SUM('за 5міс.19 р.'!V17+'червень 19 р.'!V17)</f>
        <v>0</v>
      </c>
      <c r="W17" s="2">
        <f>SUM('за 5міс.19 р.'!W17+'червень 19 р.'!W17)</f>
        <v>0</v>
      </c>
      <c r="X17" s="2">
        <f>SUM('за 5міс.19 р.'!X17+'червень 19 р.'!X17)</f>
        <v>2147483.41</v>
      </c>
    </row>
    <row r="18" spans="1:24" ht="12.75">
      <c r="A18" s="30" t="s">
        <v>24</v>
      </c>
      <c r="B18" s="2">
        <f>SUM('за 5міс.19 р.'!B18+'червень 19 р.'!B18)</f>
        <v>1266579.23</v>
      </c>
      <c r="C18" s="2">
        <f>SUM('за 5міс.19 р.'!C18+'червень 19 р.'!C18)</f>
        <v>275280.96</v>
      </c>
      <c r="D18" s="2">
        <f>SUM('за 5міс.19 р.'!D18+'червень 19 р.'!D18)</f>
        <v>1541860.19</v>
      </c>
      <c r="E18" s="2">
        <f>SUM('за 5міс.19 р.'!E18+'червень 19 р.'!E18)</f>
        <v>336461.8</v>
      </c>
      <c r="F18" s="2">
        <f>SUM('за 5міс.19 р.'!F18+'червень 19 р.'!F18)</f>
        <v>689396.74</v>
      </c>
      <c r="G18" s="2">
        <f>SUM('за 5міс.19 р.'!G18+'червень 19 р.'!G18)</f>
        <v>86151</v>
      </c>
      <c r="H18" s="2">
        <f>SUM('за 5міс.19 р.'!H18+'червень 19 р.'!H18)</f>
        <v>22269.550000000003</v>
      </c>
      <c r="I18" s="2">
        <f>SUM('за 5міс.19 р.'!I18+'червень 19 р.'!I18)</f>
        <v>10683.05</v>
      </c>
      <c r="J18" s="2">
        <f>SUM('за 5міс.19 р.'!J18+'червень 19 р.'!J18)</f>
        <v>0</v>
      </c>
      <c r="K18" s="2">
        <f>SUM('за 5міс.19 р.'!K18+'червень 19 р.'!K18)</f>
        <v>0</v>
      </c>
      <c r="L18" s="2">
        <f>SUM('за 5міс.19 р.'!L18+'червень 19 р.'!L18)</f>
        <v>0</v>
      </c>
      <c r="M18" s="2">
        <f>SUM('за 5міс.19 р.'!M18+'червень 19 р.'!M18)</f>
        <v>0</v>
      </c>
      <c r="N18" s="2">
        <f>SUM('за 5міс.19 р.'!N18+'червень 19 р.'!N18)</f>
        <v>1731.64</v>
      </c>
      <c r="O18" s="2">
        <f>SUM('за 5міс.19 р.'!O18+'червень 19 р.'!O18)</f>
        <v>568561.5</v>
      </c>
      <c r="P18" s="2">
        <f>SUM('за 5міс.19 р.'!P18+'червень 19 р.'!P18)</f>
        <v>515700</v>
      </c>
      <c r="Q18" s="2">
        <f>SUM('за 5міс.19 р.'!Q18+'червень 19 р.'!Q18)</f>
        <v>0</v>
      </c>
      <c r="R18" s="2">
        <f>SUM('за 5міс.19 р.'!R18+'червень 19 р.'!R18)</f>
        <v>52861.5</v>
      </c>
      <c r="S18" s="2">
        <f>SUM('за 5міс.19 р.'!S18+'червень 19 р.'!S18)</f>
        <v>0</v>
      </c>
      <c r="T18" s="2">
        <f>SUM('за 5міс.19 р.'!T18+'червень 19 р.'!T18)</f>
        <v>0</v>
      </c>
      <c r="U18" s="2">
        <f>SUM('за 5міс.19 р.'!U18+'червень 19 р.'!U18)</f>
        <v>0</v>
      </c>
      <c r="V18" s="2">
        <f>SUM('за 5міс.19 р.'!V18+'червень 19 р.'!V18)</f>
        <v>0</v>
      </c>
      <c r="W18" s="2">
        <f>SUM('за 5міс.19 р.'!W18+'червень 19 р.'!W18)</f>
        <v>0</v>
      </c>
      <c r="X18" s="2">
        <f>SUM('за 5міс.19 р.'!X18+'червень 19 р.'!X18)</f>
        <v>2567718.7299999995</v>
      </c>
    </row>
    <row r="19" spans="1:24" ht="12.75">
      <c r="A19" s="30" t="s">
        <v>14</v>
      </c>
      <c r="B19" s="2">
        <f>SUM('за 5міс.19 р.'!B19+'червень 19 р.'!B19)</f>
        <v>1086936.49</v>
      </c>
      <c r="C19" s="2">
        <f>SUM('за 5міс.19 р.'!C19+'червень 19 р.'!C19)</f>
        <v>198288.18</v>
      </c>
      <c r="D19" s="2">
        <f>SUM('за 5міс.19 р.'!D19+'червень 19 р.'!D19)</f>
        <v>1285224.67</v>
      </c>
      <c r="E19" s="2">
        <f>SUM('за 5міс.19 р.'!E19+'червень 19 р.'!E19)</f>
        <v>280306.19</v>
      </c>
      <c r="F19" s="2">
        <f>SUM('за 5міс.19 р.'!F19+'червень 19 р.'!F19)</f>
        <v>294177.20999999996</v>
      </c>
      <c r="G19" s="2">
        <f>SUM('за 5міс.19 р.'!G19+'червень 19 р.'!G19)</f>
        <v>61808.34</v>
      </c>
      <c r="H19" s="2">
        <f>SUM('за 5міс.19 р.'!H19+'червень 19 р.'!H19)</f>
        <v>26508.370000000003</v>
      </c>
      <c r="I19" s="2">
        <f>SUM('за 5міс.19 р.'!I19+'червень 19 р.'!I19)</f>
        <v>10759.41</v>
      </c>
      <c r="J19" s="2">
        <f>SUM('за 5міс.19 р.'!J19+'червень 19 р.'!J19)</f>
        <v>0</v>
      </c>
      <c r="K19" s="2">
        <f>SUM('за 5міс.19 р.'!K19+'червень 19 р.'!K19)</f>
        <v>0</v>
      </c>
      <c r="L19" s="2">
        <f>SUM('за 5міс.19 р.'!L19+'червень 19 р.'!L19)</f>
        <v>0</v>
      </c>
      <c r="M19" s="2">
        <f>SUM('за 5міс.19 р.'!M19+'червень 19 р.'!M19)</f>
        <v>0</v>
      </c>
      <c r="N19" s="2">
        <f>SUM('за 5міс.19 р.'!N19+'червень 19 р.'!N19)</f>
        <v>1706.3899999999999</v>
      </c>
      <c r="O19" s="2">
        <f>SUM('за 5міс.19 р.'!O19+'червень 19 р.'!O19)</f>
        <v>193394.7</v>
      </c>
      <c r="P19" s="2">
        <f>SUM('за 5міс.19 р.'!P19+'червень 19 р.'!P19)</f>
        <v>0</v>
      </c>
      <c r="Q19" s="2">
        <f>SUM('за 5міс.19 р.'!Q19+'червень 19 р.'!Q19)</f>
        <v>0</v>
      </c>
      <c r="R19" s="2">
        <f>SUM('за 5міс.19 р.'!R19+'червень 19 р.'!R19)</f>
        <v>21832.510000000002</v>
      </c>
      <c r="S19" s="2">
        <f>SUM('за 5міс.19 р.'!S19+'червень 19 р.'!S19)</f>
        <v>2245.94</v>
      </c>
      <c r="T19" s="2">
        <f>SUM('за 5міс.19 р.'!T19+'червень 19 р.'!T19)</f>
        <v>169316.25</v>
      </c>
      <c r="U19" s="2">
        <f>SUM('за 5міс.19 р.'!U19+'червень 19 р.'!U19)</f>
        <v>0</v>
      </c>
      <c r="V19" s="2">
        <f>SUM('за 5міс.19 р.'!V19+'червень 19 р.'!V19)</f>
        <v>0</v>
      </c>
      <c r="W19" s="2">
        <f>SUM('за 5міс.19 р.'!W19+'червень 19 р.'!W19)</f>
        <v>0</v>
      </c>
      <c r="X19" s="2">
        <f>SUM('за 5міс.19 р.'!X19+'червень 19 р.'!X19)</f>
        <v>1859708.0699999998</v>
      </c>
    </row>
    <row r="20" spans="1:24" ht="12.75">
      <c r="A20" s="30" t="s">
        <v>15</v>
      </c>
      <c r="B20" s="2">
        <f>SUM('за 5міс.19 р.'!B20+'червень 19 р.'!B20)</f>
        <v>1344644.8399999999</v>
      </c>
      <c r="C20" s="2">
        <f>SUM('за 5міс.19 р.'!C20+'червень 19 р.'!C20)</f>
        <v>347713.72</v>
      </c>
      <c r="D20" s="2">
        <f>SUM('за 5міс.19 р.'!D20+'червень 19 р.'!D20)</f>
        <v>1692358.56</v>
      </c>
      <c r="E20" s="2">
        <f>SUM('за 5міс.19 р.'!E20+'червень 19 р.'!E20)</f>
        <v>369310.11</v>
      </c>
      <c r="F20" s="2">
        <f>SUM('за 5міс.19 р.'!F20+'червень 19 р.'!F20)</f>
        <v>270023.22</v>
      </c>
      <c r="G20" s="2">
        <f>SUM('за 5міс.19 р.'!G20+'червень 19 р.'!G20)</f>
        <v>28458.5</v>
      </c>
      <c r="H20" s="2">
        <f>SUM('за 5міс.19 р.'!H20+'червень 19 р.'!H20)</f>
        <v>46503.090000000004</v>
      </c>
      <c r="I20" s="2">
        <f>SUM('за 5міс.19 р.'!I20+'червень 19 р.'!I20)</f>
        <v>13894.32</v>
      </c>
      <c r="J20" s="2">
        <f>SUM('за 5міс.19 р.'!J20+'червень 19 р.'!J20)</f>
        <v>0</v>
      </c>
      <c r="K20" s="2">
        <f>SUM('за 5міс.19 р.'!K20+'червень 19 р.'!K20)</f>
        <v>0</v>
      </c>
      <c r="L20" s="2">
        <f>SUM('за 5міс.19 р.'!L20+'червень 19 р.'!L20)</f>
        <v>0</v>
      </c>
      <c r="M20" s="2">
        <f>SUM('за 5міс.19 р.'!M20+'червень 19 р.'!M20)</f>
        <v>0</v>
      </c>
      <c r="N20" s="2">
        <f>SUM('за 5міс.19 р.'!N20+'червень 19 р.'!N20)</f>
        <v>2014.16</v>
      </c>
      <c r="O20" s="2">
        <f>SUM('за 5міс.19 р.'!O20+'червень 19 р.'!O20)</f>
        <v>179153.15</v>
      </c>
      <c r="P20" s="2">
        <f>SUM('за 5міс.19 р.'!P20+'червень 19 р.'!P20)</f>
        <v>0</v>
      </c>
      <c r="Q20" s="2">
        <f>SUM('за 5міс.19 р.'!Q20+'червень 19 р.'!Q20)</f>
        <v>4760</v>
      </c>
      <c r="R20" s="2">
        <f>SUM('за 5міс.19 р.'!R20+'червень 19 р.'!R20)</f>
        <v>22967.24</v>
      </c>
      <c r="S20" s="2">
        <f>SUM('за 5міс.19 р.'!S20+'червень 19 р.'!S20)</f>
        <v>151425.91</v>
      </c>
      <c r="T20" s="2">
        <f>SUM('за 5міс.19 р.'!T20+'червень 19 р.'!T20)</f>
        <v>0</v>
      </c>
      <c r="U20" s="2">
        <f>SUM('за 5міс.19 р.'!U20+'червень 19 р.'!U20)</f>
        <v>0</v>
      </c>
      <c r="V20" s="2">
        <f>SUM('за 5міс.19 р.'!V20+'червень 19 р.'!V20)</f>
        <v>0</v>
      </c>
      <c r="W20" s="2">
        <f>SUM('за 5міс.19 р.'!W20+'червень 19 р.'!W20)</f>
        <v>0</v>
      </c>
      <c r="X20" s="2">
        <f>SUM('за 5міс.19 р.'!X20+'червень 19 р.'!X20)</f>
        <v>2331691.8900000006</v>
      </c>
    </row>
    <row r="21" spans="1:24" ht="12.75">
      <c r="A21" s="34" t="s">
        <v>38</v>
      </c>
      <c r="B21" s="2">
        <f>SUM('за 5міс.19 р.'!B21+'червень 19 р.'!B21)</f>
        <v>530084.22</v>
      </c>
      <c r="C21" s="2">
        <f>SUM('за 5міс.19 р.'!C21+'червень 19 р.'!C21)</f>
        <v>135610.97</v>
      </c>
      <c r="D21" s="2">
        <f>SUM('за 5міс.19 р.'!D21+'червень 19 р.'!D21)</f>
        <v>665695.1900000001</v>
      </c>
      <c r="E21" s="2">
        <f>SUM('за 5міс.19 р.'!E21+'червень 19 р.'!E21)</f>
        <v>145224.72999999998</v>
      </c>
      <c r="F21" s="2">
        <f>SUM('за 5міс.19 р.'!F21+'червень 19 р.'!F21)</f>
        <v>407521.27</v>
      </c>
      <c r="G21" s="2">
        <f>SUM('за 5міс.19 р.'!G21+'червень 19 р.'!G21)</f>
        <v>43733.799999999996</v>
      </c>
      <c r="H21" s="2">
        <f>SUM('за 5міс.19 р.'!H21+'червень 19 р.'!H21)</f>
        <v>20637.85</v>
      </c>
      <c r="I21" s="2">
        <f>SUM('за 5міс.19 р.'!I21+'червень 19 р.'!I21)</f>
        <v>33562.03</v>
      </c>
      <c r="J21" s="2">
        <f>SUM('за 5міс.19 р.'!J21+'червень 19 р.'!J21)</f>
        <v>368.22</v>
      </c>
      <c r="K21" s="2">
        <f>SUM('за 5міс.19 р.'!K21+'червень 19 р.'!K21)</f>
        <v>0</v>
      </c>
      <c r="L21" s="2">
        <f>SUM('за 5міс.19 р.'!L21+'червень 19 р.'!L21)</f>
        <v>0</v>
      </c>
      <c r="M21" s="2">
        <f>SUM('за 5міс.19 р.'!M21+'червень 19 р.'!M21)</f>
        <v>0</v>
      </c>
      <c r="N21" s="2">
        <f>SUM('за 5міс.19 р.'!N21+'червень 19 р.'!N21)</f>
        <v>720</v>
      </c>
      <c r="O21" s="2">
        <f>SUM('за 5міс.19 р.'!O21+'червень 19 р.'!O21)</f>
        <v>308867.59</v>
      </c>
      <c r="P21" s="2">
        <f>SUM('за 5міс.19 р.'!P21+'червень 19 р.'!P21)</f>
        <v>0</v>
      </c>
      <c r="Q21" s="2">
        <f>SUM('за 5міс.19 р.'!Q21+'червень 19 р.'!Q21)</f>
        <v>0</v>
      </c>
      <c r="R21" s="2">
        <f>SUM('за 5міс.19 р.'!R21+'червень 19 р.'!R21)</f>
        <v>41609.92</v>
      </c>
      <c r="S21" s="2">
        <f>SUM('за 5міс.19 р.'!S21+'червень 19 р.'!S21)</f>
        <v>267257.67</v>
      </c>
      <c r="T21" s="2">
        <f>SUM('за 5міс.19 р.'!T21+'червень 19 р.'!T21)</f>
        <v>0</v>
      </c>
      <c r="U21" s="2">
        <f>SUM('за 5міс.19 р.'!U21+'червень 19 р.'!U21)</f>
        <v>0</v>
      </c>
      <c r="V21" s="2">
        <f>SUM('за 5міс.19 р.'!V21+'червень 19 р.'!V21)</f>
        <v>0</v>
      </c>
      <c r="W21" s="2">
        <f>SUM('за 5міс.19 р.'!W21+'червень 19 р.'!W21)</f>
        <v>0</v>
      </c>
      <c r="X21" s="2">
        <f>SUM('за 5міс.19 р.'!X21+'червень 19 р.'!X21)</f>
        <v>1218441.19</v>
      </c>
    </row>
    <row r="22" spans="1:24" ht="12.75">
      <c r="A22" s="30" t="s">
        <v>16</v>
      </c>
      <c r="B22" s="2">
        <f>SUM('за 5міс.19 р.'!B22+'червень 19 р.'!B22)</f>
        <v>762587.3200000001</v>
      </c>
      <c r="C22" s="2">
        <f>SUM('за 5міс.19 р.'!C22+'червень 19 р.'!C22)</f>
        <v>75744.94</v>
      </c>
      <c r="D22" s="2">
        <f>SUM('за 5міс.19 р.'!D22+'червень 19 р.'!D22)</f>
        <v>838332.26</v>
      </c>
      <c r="E22" s="2">
        <f>SUM('за 5міс.19 р.'!E22+'червень 19 р.'!E22)</f>
        <v>182868.78</v>
      </c>
      <c r="F22" s="2">
        <f>SUM('за 5міс.19 р.'!F22+'червень 19 р.'!F22)</f>
        <v>234989.91999999998</v>
      </c>
      <c r="G22" s="2">
        <f>SUM('за 5міс.19 р.'!G22+'червень 19 р.'!G22)</f>
        <v>40750.5</v>
      </c>
      <c r="H22" s="2">
        <f>SUM('за 5міс.19 р.'!H22+'червень 19 р.'!H22)</f>
        <v>29010.24</v>
      </c>
      <c r="I22" s="2">
        <f>SUM('за 5міс.19 р.'!I22+'червень 19 р.'!I22)</f>
        <v>23037.16</v>
      </c>
      <c r="J22" s="2">
        <f>SUM('за 5міс.19 р.'!J22+'червень 19 р.'!J22)</f>
        <v>0</v>
      </c>
      <c r="K22" s="2">
        <f>SUM('за 5міс.19 р.'!K22+'червень 19 р.'!K22)</f>
        <v>0</v>
      </c>
      <c r="L22" s="2">
        <f>SUM('за 5міс.19 р.'!L22+'червень 19 р.'!L22)</f>
        <v>0</v>
      </c>
      <c r="M22" s="2">
        <f>SUM('за 5міс.19 р.'!M22+'червень 19 р.'!M22)</f>
        <v>0</v>
      </c>
      <c r="N22" s="2">
        <f>SUM('за 5міс.19 р.'!N22+'червень 19 р.'!N22)</f>
        <v>3858.14</v>
      </c>
      <c r="O22" s="2">
        <f>SUM('за 5міс.19 р.'!O22+'червень 19 р.'!O22)</f>
        <v>138333.88000000003</v>
      </c>
      <c r="P22" s="2">
        <f>SUM('за 5міс.19 р.'!P22+'червень 19 р.'!P22)</f>
        <v>0</v>
      </c>
      <c r="Q22" s="2">
        <f>SUM('за 5міс.19 р.'!Q22+'червень 19 р.'!Q22)</f>
        <v>0</v>
      </c>
      <c r="R22" s="2">
        <f>SUM('за 5міс.19 р.'!R22+'червень 19 р.'!R22)</f>
        <v>8568.35</v>
      </c>
      <c r="S22" s="2">
        <f>SUM('за 5міс.19 р.'!S22+'червень 19 р.'!S22)</f>
        <v>129765.53</v>
      </c>
      <c r="T22" s="2">
        <f>SUM('за 5міс.19 р.'!T22+'червень 19 р.'!T22)</f>
        <v>0</v>
      </c>
      <c r="U22" s="2">
        <f>SUM('за 5міс.19 р.'!U22+'червень 19 р.'!U22)</f>
        <v>0</v>
      </c>
      <c r="V22" s="2">
        <f>SUM('за 5міс.19 р.'!V22+'червень 19 р.'!V22)</f>
        <v>0</v>
      </c>
      <c r="W22" s="2">
        <f>SUM('за 5міс.19 р.'!W22+'червень 19 р.'!W22)</f>
        <v>0</v>
      </c>
      <c r="X22" s="2">
        <f>SUM('за 5міс.19 р.'!X22+'червень 19 р.'!X22)</f>
        <v>1256190.96</v>
      </c>
    </row>
    <row r="23" spans="1:24" ht="12.75">
      <c r="A23" s="30" t="s">
        <v>17</v>
      </c>
      <c r="B23" s="2">
        <f>SUM('за 5міс.19 р.'!B23+'червень 19 р.'!B23)</f>
        <v>1674824.5300000003</v>
      </c>
      <c r="C23" s="2">
        <f>SUM('за 5міс.19 р.'!C23+'червень 19 р.'!C23)</f>
        <v>361599.02</v>
      </c>
      <c r="D23" s="2">
        <f>SUM('за 5міс.19 р.'!D23+'червень 19 р.'!D23)</f>
        <v>2036423.55</v>
      </c>
      <c r="E23" s="2">
        <f>SUM('за 5міс.19 р.'!E23+'червень 19 р.'!E23)</f>
        <v>444618.46</v>
      </c>
      <c r="F23" s="2">
        <f>SUM('за 5міс.19 р.'!F23+'червень 19 р.'!F23)</f>
        <v>765346.2899999999</v>
      </c>
      <c r="G23" s="2">
        <f>SUM('за 5міс.19 р.'!G23+'червень 19 р.'!G23)</f>
        <v>103261.07999999999</v>
      </c>
      <c r="H23" s="2">
        <f>SUM('за 5міс.19 р.'!H23+'червень 19 р.'!H23)</f>
        <v>97363.01000000001</v>
      </c>
      <c r="I23" s="2">
        <f>SUM('за 5міс.19 р.'!I23+'червень 19 р.'!I23)</f>
        <v>7452.71</v>
      </c>
      <c r="J23" s="2">
        <f>SUM('за 5міс.19 р.'!J23+'червень 19 р.'!J23)</f>
        <v>0</v>
      </c>
      <c r="K23" s="2">
        <f>SUM('за 5міс.19 р.'!K23+'червень 19 р.'!K23)</f>
        <v>0</v>
      </c>
      <c r="L23" s="2">
        <f>SUM('за 5міс.19 р.'!L23+'червень 19 р.'!L23)</f>
        <v>0</v>
      </c>
      <c r="M23" s="2">
        <f>SUM('за 5міс.19 р.'!M23+'червень 19 р.'!M23)</f>
        <v>0</v>
      </c>
      <c r="N23" s="2">
        <f>SUM('за 5міс.19 р.'!N23+'червень 19 р.'!N23)</f>
        <v>1200</v>
      </c>
      <c r="O23" s="2">
        <f>SUM('за 5міс.19 р.'!O23+'червень 19 р.'!O23)</f>
        <v>556069.49</v>
      </c>
      <c r="P23" s="2">
        <f>SUM('за 5міс.19 р.'!P23+'червень 19 р.'!P23)</f>
        <v>515700</v>
      </c>
      <c r="Q23" s="2">
        <f>SUM('за 5міс.19 р.'!Q23+'червень 19 р.'!Q23)</f>
        <v>0</v>
      </c>
      <c r="R23" s="2">
        <f>SUM('за 5міс.19 р.'!R23+'червень 19 р.'!R23)</f>
        <v>40210.829999999994</v>
      </c>
      <c r="S23" s="2">
        <f>SUM('за 5міс.19 р.'!S23+'червень 19 р.'!S23)</f>
        <v>0</v>
      </c>
      <c r="T23" s="2">
        <f>SUM('за 5міс.19 р.'!T23+'червень 19 р.'!T23)</f>
        <v>158.66</v>
      </c>
      <c r="U23" s="2">
        <f>SUM('за 5міс.19 р.'!U23+'червень 19 р.'!U23)</f>
        <v>0</v>
      </c>
      <c r="V23" s="2">
        <f>SUM('за 5міс.19 р.'!V23+'червень 19 р.'!V23)</f>
        <v>0</v>
      </c>
      <c r="W23" s="2">
        <f>SUM('за 5міс.19 р.'!W23+'червень 19 р.'!W23)</f>
        <v>0</v>
      </c>
      <c r="X23" s="2">
        <f>SUM('за 5міс.19 р.'!X23+'червень 19 р.'!X23)</f>
        <v>3246388.3</v>
      </c>
    </row>
    <row r="24" spans="1:24" ht="12.75">
      <c r="A24" s="30" t="s">
        <v>18</v>
      </c>
      <c r="B24" s="2">
        <f>SUM('за 5міс.19 р.'!B24+'червень 19 р.'!B24)</f>
        <v>879564.5900000001</v>
      </c>
      <c r="C24" s="2">
        <f>SUM('за 5міс.19 р.'!C24+'червень 19 р.'!C24)</f>
        <v>184067.13999999998</v>
      </c>
      <c r="D24" s="2">
        <f>SUM('за 5міс.19 р.'!D24+'червень 19 р.'!D24)</f>
        <v>1063631.73</v>
      </c>
      <c r="E24" s="2">
        <f>SUM('за 5міс.19 р.'!E24+'червень 19 р.'!E24)</f>
        <v>232134.09999999998</v>
      </c>
      <c r="F24" s="2">
        <f>SUM('за 5міс.19 р.'!F24+'червень 19 р.'!F24)</f>
        <v>196078.3</v>
      </c>
      <c r="G24" s="2">
        <f>SUM('за 5міс.19 р.'!G24+'червень 19 р.'!G24)</f>
        <v>36650.68</v>
      </c>
      <c r="H24" s="2">
        <f>SUM('за 5міс.19 р.'!H24+'червень 19 р.'!H24)</f>
        <v>31742.5</v>
      </c>
      <c r="I24" s="2">
        <f>SUM('за 5міс.19 р.'!I24+'червень 19 р.'!I24)</f>
        <v>19181.559999999998</v>
      </c>
      <c r="J24" s="2">
        <f>SUM('за 5міс.19 р.'!J24+'червень 19 р.'!J24)</f>
        <v>0</v>
      </c>
      <c r="K24" s="2">
        <f>SUM('за 5міс.19 р.'!K24+'червень 19 р.'!K24)</f>
        <v>0</v>
      </c>
      <c r="L24" s="2">
        <f>SUM('за 5міс.19 р.'!L24+'червень 19 р.'!L24)</f>
        <v>0</v>
      </c>
      <c r="M24" s="2">
        <f>SUM('за 5міс.19 р.'!M24+'червень 19 р.'!M24)</f>
        <v>0</v>
      </c>
      <c r="N24" s="2">
        <f>SUM('за 5міс.19 р.'!N24+'червень 19 р.'!N24)</f>
        <v>2561.6</v>
      </c>
      <c r="O24" s="2">
        <f>SUM('за 5міс.19 р.'!O24+'червень 19 р.'!O24)</f>
        <v>105941.96</v>
      </c>
      <c r="P24" s="2">
        <f>SUM('за 5міс.19 р.'!P24+'червень 19 р.'!P24)</f>
        <v>-55996.74</v>
      </c>
      <c r="Q24" s="2">
        <f>SUM('за 5міс.19 р.'!Q24+'червень 19 р.'!Q24)</f>
        <v>0</v>
      </c>
      <c r="R24" s="2">
        <f>SUM('за 5міс.19 р.'!R24+'червень 19 р.'!R24)</f>
        <v>16261.07</v>
      </c>
      <c r="S24" s="2">
        <f>SUM('за 5міс.19 р.'!S24+'червень 19 р.'!S24)</f>
        <v>145677.63</v>
      </c>
      <c r="T24" s="2">
        <f>SUM('за 5міс.19 р.'!T24+'червень 19 р.'!T24)</f>
        <v>0</v>
      </c>
      <c r="U24" s="2">
        <f>SUM('за 5міс.19 р.'!U24+'червень 19 р.'!U24)</f>
        <v>0</v>
      </c>
      <c r="V24" s="2">
        <f>SUM('за 5міс.19 р.'!V24+'червень 19 р.'!V24)</f>
        <v>0</v>
      </c>
      <c r="W24" s="2">
        <f>SUM('за 5міс.19 р.'!W24+'червень 19 р.'!W24)</f>
        <v>0</v>
      </c>
      <c r="X24" s="2">
        <f>SUM('за 5міс.19 р.'!X24+'червень 19 р.'!X24)</f>
        <v>1491844.1300000001</v>
      </c>
    </row>
    <row r="25" spans="1:24" ht="12.75">
      <c r="A25" s="30" t="s">
        <v>27</v>
      </c>
      <c r="B25" s="2">
        <f>SUM('за 5міс.19 р.'!B25+'червень 19 р.'!B25)</f>
        <v>444921.45</v>
      </c>
      <c r="C25" s="2">
        <f>SUM('за 5міс.19 р.'!C25+'червень 19 р.'!C25)</f>
        <v>113236.86000000002</v>
      </c>
      <c r="D25" s="2">
        <f>SUM('за 5міс.19 р.'!D25+'червень 19 р.'!D25)</f>
        <v>558158.31</v>
      </c>
      <c r="E25" s="2">
        <f>SUM('за 5міс.19 р.'!E25+'червень 19 р.'!E25)</f>
        <v>122013.59999999999</v>
      </c>
      <c r="F25" s="2">
        <f>SUM('за 5міс.19 р.'!F25+'червень 19 р.'!F25)</f>
        <v>170555.18000000002</v>
      </c>
      <c r="G25" s="2">
        <f>SUM('за 5міс.19 р.'!G25+'червень 19 р.'!G25)</f>
        <v>434.5</v>
      </c>
      <c r="H25" s="2">
        <f>SUM('за 5міс.19 р.'!H25+'червень 19 р.'!H25)</f>
        <v>17832.63</v>
      </c>
      <c r="I25" s="2">
        <f>SUM('за 5міс.19 р.'!I25+'червень 19 р.'!I25)</f>
        <v>8915.77</v>
      </c>
      <c r="J25" s="2">
        <f>SUM('за 5міс.19 р.'!J25+'червень 19 р.'!J25)</f>
        <v>0</v>
      </c>
      <c r="K25" s="2">
        <f>SUM('за 5міс.19 р.'!K25+'червень 19 р.'!K25)</f>
        <v>0</v>
      </c>
      <c r="L25" s="2">
        <f>SUM('за 5міс.19 р.'!L25+'червень 19 р.'!L25)</f>
        <v>0</v>
      </c>
      <c r="M25" s="2">
        <f>SUM('за 5міс.19 р.'!M25+'червень 19 р.'!M25)</f>
        <v>0</v>
      </c>
      <c r="N25" s="2">
        <f>SUM('за 5міс.19 р.'!N25+'червень 19 р.'!N25)</f>
        <v>1710.58</v>
      </c>
      <c r="O25" s="2">
        <f>SUM('за 5міс.19 р.'!O25+'червень 19 р.'!O25)</f>
        <v>141661.7</v>
      </c>
      <c r="P25" s="2">
        <f>SUM('за 5міс.19 р.'!P25+'червень 19 р.'!P25)</f>
        <v>0</v>
      </c>
      <c r="Q25" s="2">
        <f>SUM('за 5міс.19 р.'!Q25+'червень 19 р.'!Q25)</f>
        <v>0</v>
      </c>
      <c r="R25" s="2">
        <f>SUM('за 5міс.19 р.'!R25+'червень 19 р.'!R25)</f>
        <v>19774.39</v>
      </c>
      <c r="S25" s="2">
        <f>SUM('за 5міс.19 р.'!S25+'червень 19 р.'!S25)</f>
        <v>121887.31</v>
      </c>
      <c r="T25" s="2">
        <f>SUM('за 5міс.19 р.'!T25+'червень 19 р.'!T25)</f>
        <v>0</v>
      </c>
      <c r="U25" s="2">
        <f>SUM('за 5міс.19 р.'!U25+'червень 19 р.'!U25)</f>
        <v>0</v>
      </c>
      <c r="V25" s="2">
        <f>SUM('за 5міс.19 р.'!V25+'червень 19 р.'!V25)</f>
        <v>0</v>
      </c>
      <c r="W25" s="2">
        <f>SUM('за 5міс.19 р.'!W25+'червень 19 р.'!W25)</f>
        <v>0</v>
      </c>
      <c r="X25" s="2">
        <f>SUM('за 5міс.19 р.'!X25+'червень 19 р.'!X25)</f>
        <v>850727.09</v>
      </c>
    </row>
    <row r="26" spans="1:24" ht="12.75">
      <c r="A26" s="30" t="s">
        <v>33</v>
      </c>
      <c r="B26" s="2">
        <f>SUM('за 5міс.19 р.'!B26+'червень 19 р.'!B26)</f>
        <v>135521.67</v>
      </c>
      <c r="C26" s="2">
        <f>SUM('за 5міс.19 р.'!C26+'червень 19 р.'!C26)</f>
        <v>0</v>
      </c>
      <c r="D26" s="2">
        <f>SUM('за 5міс.19 р.'!D26+'червень 19 р.'!D26)</f>
        <v>135521.67</v>
      </c>
      <c r="E26" s="2">
        <f>SUM('за 5міс.19 р.'!E26+'червень 19 р.'!E26)</f>
        <v>29627.25</v>
      </c>
      <c r="F26" s="2">
        <f>SUM('за 5міс.19 р.'!F26+'червень 19 р.'!F26)</f>
        <v>19242.35</v>
      </c>
      <c r="G26" s="2">
        <f>SUM('за 5міс.19 р.'!G26+'червень 19 р.'!G26)</f>
        <v>0</v>
      </c>
      <c r="H26" s="2">
        <f>SUM('за 5міс.19 р.'!H26+'червень 19 р.'!H26)</f>
        <v>19242.35</v>
      </c>
      <c r="I26" s="2">
        <f>SUM('за 5міс.19 р.'!I26+'червень 19 р.'!I26)</f>
        <v>0</v>
      </c>
      <c r="J26" s="2">
        <f>SUM('за 5міс.19 р.'!J26+'червень 19 р.'!J26)</f>
        <v>0</v>
      </c>
      <c r="K26" s="2">
        <f>SUM('за 5міс.19 р.'!K26+'червень 19 р.'!K26)</f>
        <v>0</v>
      </c>
      <c r="L26" s="2">
        <f>SUM('за 5міс.19 р.'!L26+'червень 19 р.'!L26)</f>
        <v>0</v>
      </c>
      <c r="M26" s="2">
        <f>SUM('за 5міс.19 р.'!M26+'червень 19 р.'!M26)</f>
        <v>0</v>
      </c>
      <c r="N26" s="2">
        <f>SUM('за 5міс.19 р.'!N26+'червень 19 р.'!N26)</f>
        <v>0</v>
      </c>
      <c r="O26" s="2">
        <f>SUM('за 5міс.19 р.'!O26+'червень 19 р.'!O26)</f>
        <v>0</v>
      </c>
      <c r="P26" s="2">
        <f>SUM('за 5міс.19 р.'!P26+'червень 19 р.'!P26)</f>
        <v>0</v>
      </c>
      <c r="Q26" s="2">
        <f>SUM('за 5міс.19 р.'!Q26+'червень 19 р.'!Q26)</f>
        <v>0</v>
      </c>
      <c r="R26" s="2">
        <f>SUM('за 5міс.19 р.'!R26+'червень 19 р.'!R26)</f>
        <v>0</v>
      </c>
      <c r="S26" s="2">
        <f>SUM('за 5міс.19 р.'!S26+'червень 19 р.'!S26)</f>
        <v>0</v>
      </c>
      <c r="T26" s="2">
        <f>SUM('за 5міс.19 р.'!T26+'червень 19 р.'!T26)</f>
        <v>0</v>
      </c>
      <c r="U26" s="2">
        <f>SUM('за 5міс.19 р.'!U26+'червень 19 р.'!U26)</f>
        <v>0</v>
      </c>
      <c r="V26" s="2">
        <f>SUM('за 5міс.19 р.'!V26+'червень 19 р.'!V26)</f>
        <v>0</v>
      </c>
      <c r="W26" s="2">
        <f>SUM('за 5міс.19 р.'!W26+'червень 19 р.'!W26)</f>
        <v>0</v>
      </c>
      <c r="X26" s="2">
        <f>SUM('за 5міс.19 р.'!X26+'червень 19 р.'!X26)</f>
        <v>184391.27000000002</v>
      </c>
    </row>
    <row r="27" spans="1:24" ht="12.75">
      <c r="A27" s="30" t="s">
        <v>19</v>
      </c>
      <c r="B27" s="2">
        <f>SUM('за 5міс.19 р.'!B27+'червень 19 р.'!B27)</f>
        <v>517640.47000000003</v>
      </c>
      <c r="C27" s="2">
        <f>SUM('за 5міс.19 р.'!C27+'червень 19 р.'!C27)</f>
        <v>191971.78999999998</v>
      </c>
      <c r="D27" s="2">
        <f>SUM('за 5міс.19 р.'!D27+'червень 19 р.'!D27)</f>
        <v>709612.26</v>
      </c>
      <c r="E27" s="2">
        <f>SUM('за 5міс.19 р.'!E27+'червень 19 р.'!E27)</f>
        <v>154971.98</v>
      </c>
      <c r="F27" s="2">
        <f>SUM('за 5міс.19 р.'!F27+'червень 19 р.'!F27)</f>
        <v>238965.45</v>
      </c>
      <c r="G27" s="2">
        <f>SUM('за 5міс.19 р.'!G27+'червень 19 р.'!G27)</f>
        <v>434.5</v>
      </c>
      <c r="H27" s="2">
        <f>SUM('за 5міс.19 р.'!H27+'червень 19 р.'!H27)</f>
        <v>10389.07</v>
      </c>
      <c r="I27" s="2">
        <f>SUM('за 5міс.19 р.'!I27+'червень 19 р.'!I27)</f>
        <v>12674.3</v>
      </c>
      <c r="J27" s="2">
        <f>SUM('за 5міс.19 р.'!J27+'червень 19 р.'!J27)</f>
        <v>0</v>
      </c>
      <c r="K27" s="2">
        <f>SUM('за 5міс.19 р.'!K27+'червень 19 р.'!K27)</f>
        <v>0</v>
      </c>
      <c r="L27" s="2">
        <f>SUM('за 5міс.19 р.'!L27+'червень 19 р.'!L27)</f>
        <v>0</v>
      </c>
      <c r="M27" s="2">
        <f>SUM('за 5міс.19 р.'!M27+'червень 19 р.'!M27)</f>
        <v>0</v>
      </c>
      <c r="N27" s="2">
        <f>SUM('за 5міс.19 р.'!N27+'червень 19 р.'!N27)</f>
        <v>2077.96</v>
      </c>
      <c r="O27" s="2">
        <f>SUM('за 5міс.19 р.'!O27+'червень 19 р.'!O27)</f>
        <v>213389.62</v>
      </c>
      <c r="P27" s="2">
        <f>SUM('за 5міс.19 р.'!P27+'червень 19 р.'!P27)</f>
        <v>0</v>
      </c>
      <c r="Q27" s="2">
        <f>SUM('за 5міс.19 р.'!Q27+'червень 19 р.'!Q27)</f>
        <v>0</v>
      </c>
      <c r="R27" s="2">
        <f>SUM('за 5міс.19 р.'!R27+'червень 19 р.'!R27)</f>
        <v>23067.460000000003</v>
      </c>
      <c r="S27" s="2">
        <f>SUM('за 5міс.19 р.'!S27+'червень 19 р.'!S27)</f>
        <v>190322.16000000003</v>
      </c>
      <c r="T27" s="2">
        <f>SUM('за 5міс.19 р.'!T27+'червень 19 р.'!T27)</f>
        <v>0</v>
      </c>
      <c r="U27" s="2">
        <f>SUM('за 5міс.19 р.'!U27+'червень 19 р.'!U27)</f>
        <v>0</v>
      </c>
      <c r="V27" s="2">
        <f>SUM('за 5міс.19 р.'!V27+'червень 19 р.'!V27)</f>
        <v>0</v>
      </c>
      <c r="W27" s="2">
        <f>SUM('за 5міс.19 р.'!W27+'червень 19 р.'!W27)</f>
        <v>0</v>
      </c>
      <c r="X27" s="2">
        <f>SUM('за 5міс.19 р.'!X27+'червень 19 р.'!X27)</f>
        <v>1103549.69</v>
      </c>
    </row>
    <row r="28" spans="1:24" ht="12.75">
      <c r="A28" s="30" t="s">
        <v>20</v>
      </c>
      <c r="B28" s="2">
        <f>SUM('за 5міс.19 р.'!B28+'червень 19 р.'!B28)</f>
        <v>0</v>
      </c>
      <c r="C28" s="2">
        <f>SUM('за 5міс.19 р.'!C28+'червень 19 р.'!C28)</f>
        <v>0</v>
      </c>
      <c r="D28" s="2">
        <f>SUM('за 5міс.19 р.'!D28+'червень 19 р.'!D28)</f>
        <v>0</v>
      </c>
      <c r="E28" s="2">
        <f>SUM('за 5міс.19 р.'!E28+'червень 19 р.'!E28)</f>
        <v>0</v>
      </c>
      <c r="F28" s="2">
        <f>SUM('за 5міс.19 р.'!F28+'червень 19 р.'!F28)</f>
        <v>0</v>
      </c>
      <c r="G28" s="2">
        <f>SUM('за 5міс.19 р.'!G28+'червень 19 р.'!G28)</f>
        <v>0</v>
      </c>
      <c r="H28" s="2">
        <f>SUM('за 5міс.19 р.'!H28+'червень 19 р.'!H28)</f>
        <v>0</v>
      </c>
      <c r="I28" s="2">
        <f>SUM('за 5міс.19 р.'!I28+'червень 19 р.'!I28)</f>
        <v>0</v>
      </c>
      <c r="J28" s="2">
        <f>SUM('за 5міс.19 р.'!J28+'червень 19 р.'!J28)</f>
        <v>0</v>
      </c>
      <c r="K28" s="2">
        <f>SUM('за 5міс.19 р.'!K28+'червень 19 р.'!K28)</f>
        <v>0</v>
      </c>
      <c r="L28" s="2">
        <f>SUM('за 5міс.19 р.'!L28+'червень 19 р.'!L28)</f>
        <v>0</v>
      </c>
      <c r="M28" s="2">
        <f>SUM('за 5міс.19 р.'!M28+'червень 19 р.'!M28)</f>
        <v>0</v>
      </c>
      <c r="N28" s="2">
        <f>SUM('за 5міс.19 р.'!N28+'червень 19 р.'!N28)</f>
        <v>0</v>
      </c>
      <c r="O28" s="2">
        <f>SUM('за 5міс.19 р.'!O28+'червень 19 р.'!O28)</f>
        <v>0</v>
      </c>
      <c r="P28" s="2">
        <f>SUM('за 5міс.19 р.'!P28+'червень 19 р.'!P28)</f>
        <v>0</v>
      </c>
      <c r="Q28" s="2">
        <f>SUM('за 5міс.19 р.'!Q28+'червень 19 р.'!Q28)</f>
        <v>0</v>
      </c>
      <c r="R28" s="2">
        <f>SUM('за 5міс.19 р.'!R28+'червень 19 р.'!R28)</f>
        <v>0</v>
      </c>
      <c r="S28" s="2">
        <f>SUM('за 5міс.19 р.'!S28+'червень 19 р.'!S28)</f>
        <v>0</v>
      </c>
      <c r="T28" s="2">
        <f>SUM('за 5міс.19 р.'!T28+'червень 19 р.'!T28)</f>
        <v>0</v>
      </c>
      <c r="U28" s="2">
        <f>SUM('за 5міс.19 р.'!U28+'червень 19 р.'!U28)</f>
        <v>0</v>
      </c>
      <c r="V28" s="2">
        <f>SUM('за 5міс.19 р.'!V28+'червень 19 р.'!V28)</f>
        <v>0</v>
      </c>
      <c r="W28" s="2">
        <f>SUM('за 5міс.19 р.'!W28+'червень 19 р.'!W28)</f>
        <v>0</v>
      </c>
      <c r="X28" s="2">
        <f>SUM('за 5міс.19 р.'!X28+'червень 19 р.'!X28)</f>
        <v>0</v>
      </c>
    </row>
    <row r="29" spans="1:24" ht="12.75">
      <c r="A29" s="30" t="s">
        <v>21</v>
      </c>
      <c r="B29" s="2">
        <f>SUM('за 5міс.19 р.'!B29+'червень 19 р.'!B29)</f>
        <v>1239374.71</v>
      </c>
      <c r="C29" s="2">
        <f>SUM('за 5міс.19 р.'!C29+'червень 19 р.'!C29)</f>
        <v>182247.41</v>
      </c>
      <c r="D29" s="2">
        <f>SUM('за 5міс.19 р.'!D29+'червень 19 р.'!D29)</f>
        <v>1421622.12</v>
      </c>
      <c r="E29" s="2">
        <f>SUM('за 5міс.19 р.'!E29+'червень 19 р.'!E29)</f>
        <v>310370.47</v>
      </c>
      <c r="F29" s="2">
        <f>SUM('за 5міс.19 р.'!F29+'червень 19 р.'!F29)</f>
        <v>625240.99</v>
      </c>
      <c r="G29" s="2">
        <f>SUM('за 5міс.19 р.'!G29+'червень 19 р.'!G29)</f>
        <v>12434.42</v>
      </c>
      <c r="H29" s="2">
        <f>SUM('за 5міс.19 р.'!H29+'червень 19 р.'!H29)</f>
        <v>49058.31999999999</v>
      </c>
      <c r="I29" s="2">
        <f>SUM('за 5міс.19 р.'!I29+'червень 19 р.'!I29)</f>
        <v>5120.41</v>
      </c>
      <c r="J29" s="2">
        <f>SUM('за 5міс.19 р.'!J29+'червень 19 р.'!J29)</f>
        <v>0</v>
      </c>
      <c r="K29" s="2">
        <f>SUM('за 5міс.19 р.'!K29+'червень 19 р.'!K29)</f>
        <v>0</v>
      </c>
      <c r="L29" s="2">
        <f>SUM('за 5міс.19 р.'!L29+'червень 19 р.'!L29)</f>
        <v>0</v>
      </c>
      <c r="M29" s="2">
        <f>SUM('за 5міс.19 р.'!M29+'червень 19 р.'!M29)</f>
        <v>0</v>
      </c>
      <c r="N29" s="2">
        <f>SUM('за 5міс.19 р.'!N29+'червень 19 р.'!N29)</f>
        <v>3676.01</v>
      </c>
      <c r="O29" s="2">
        <f>SUM('за 5міс.19 р.'!O29+'червень 19 р.'!O29)</f>
        <v>554951.8300000001</v>
      </c>
      <c r="P29" s="2">
        <f>SUM('за 5міс.19 р.'!P29+'червень 19 р.'!P29)</f>
        <v>515700</v>
      </c>
      <c r="Q29" s="2">
        <f>SUM('за 5міс.19 р.'!Q29+'червень 19 р.'!Q29)</f>
        <v>8001.84</v>
      </c>
      <c r="R29" s="2">
        <f>SUM('за 5міс.19 р.'!R29+'червень 19 р.'!R29)</f>
        <v>31249.99</v>
      </c>
      <c r="S29" s="2">
        <f>SUM('за 5міс.19 р.'!S29+'червень 19 р.'!S29)</f>
        <v>0</v>
      </c>
      <c r="T29" s="2">
        <f>SUM('за 5міс.19 р.'!T29+'червень 19 р.'!T29)</f>
        <v>0</v>
      </c>
      <c r="U29" s="2">
        <f>SUM('за 5міс.19 р.'!U29+'червень 19 р.'!U29)</f>
        <v>0</v>
      </c>
      <c r="V29" s="2">
        <f>SUM('за 5міс.19 р.'!V29+'червень 19 р.'!V29)</f>
        <v>0</v>
      </c>
      <c r="W29" s="2">
        <f>SUM('за 5міс.19 р.'!W29+'червень 19 р.'!W29)</f>
        <v>0</v>
      </c>
      <c r="X29" s="2">
        <f>SUM('за 5міс.19 р.'!X29+'червень 19 р.'!X29)</f>
        <v>2357233.58</v>
      </c>
    </row>
    <row r="30" spans="1:24" ht="12.75">
      <c r="A30" s="30" t="s">
        <v>22</v>
      </c>
      <c r="B30" s="2">
        <f>SUM('за 5міс.19 р.'!B30+'червень 19 р.'!B30)</f>
        <v>612204.77</v>
      </c>
      <c r="C30" s="2">
        <f>SUM('за 5міс.19 р.'!C30+'червень 19 р.'!C30)</f>
        <v>125746.04000000001</v>
      </c>
      <c r="D30" s="2">
        <f>SUM('за 5міс.19 р.'!D30+'червень 19 р.'!D30)</f>
        <v>737950.81</v>
      </c>
      <c r="E30" s="2">
        <f>SUM('за 5міс.19 р.'!E30+'червень 19 р.'!E30)</f>
        <v>161159.56</v>
      </c>
      <c r="F30" s="2">
        <f>SUM('за 5міс.19 р.'!F30+'червень 19 р.'!F30)</f>
        <v>223263.3</v>
      </c>
      <c r="G30" s="2">
        <f>SUM('за 5міс.19 р.'!G30+'червень 19 р.'!G30)</f>
        <v>15434.5</v>
      </c>
      <c r="H30" s="2">
        <f>SUM('за 5міс.19 р.'!H30+'червень 19 р.'!H30)</f>
        <v>23885.13</v>
      </c>
      <c r="I30" s="2">
        <f>SUM('за 5міс.19 р.'!I30+'червень 19 р.'!I30)</f>
        <v>11259.03</v>
      </c>
      <c r="J30" s="2">
        <f>SUM('за 5міс.19 р.'!J30+'червень 19 р.'!J30)</f>
        <v>378.62</v>
      </c>
      <c r="K30" s="2">
        <f>SUM('за 5міс.19 р.'!K30+'червень 19 р.'!K30)</f>
        <v>0</v>
      </c>
      <c r="L30" s="2">
        <f>SUM('за 5міс.19 р.'!L30+'червень 19 р.'!L30)</f>
        <v>0</v>
      </c>
      <c r="M30" s="2">
        <f>SUM('за 5міс.19 р.'!M30+'червень 19 р.'!M30)</f>
        <v>0</v>
      </c>
      <c r="N30" s="2">
        <f>SUM('за 5міс.19 р.'!N30+'червень 19 р.'!N30)</f>
        <v>0</v>
      </c>
      <c r="O30" s="2">
        <f>SUM('за 5міс.19 р.'!O30+'червень 19 р.'!O30)</f>
        <v>172684.63999999998</v>
      </c>
      <c r="P30" s="2">
        <f>SUM('за 5міс.19 р.'!P30+'червень 19 р.'!P30)</f>
        <v>0</v>
      </c>
      <c r="Q30" s="2">
        <f>SUM('за 5міс.19 р.'!Q30+'червень 19 р.'!Q30)</f>
        <v>0</v>
      </c>
      <c r="R30" s="2">
        <f>SUM('за 5міс.19 р.'!R30+'червень 19 р.'!R30)</f>
        <v>12176.15</v>
      </c>
      <c r="S30" s="2">
        <f>SUM('за 5міс.19 р.'!S30+'червень 19 р.'!S30)</f>
        <v>160508.49000000002</v>
      </c>
      <c r="T30" s="2">
        <f>SUM('за 5міс.19 р.'!T30+'червень 19 р.'!T30)</f>
        <v>0</v>
      </c>
      <c r="U30" s="2">
        <f>SUM('за 5міс.19 р.'!U30+'червень 19 р.'!U30)</f>
        <v>0</v>
      </c>
      <c r="V30" s="2">
        <f>SUM('за 5міс.19 р.'!V30+'червень 19 р.'!V30)</f>
        <v>0</v>
      </c>
      <c r="W30" s="2">
        <f>SUM('за 5міс.19 р.'!W30+'червень 19 р.'!W30)</f>
        <v>0</v>
      </c>
      <c r="X30" s="2">
        <f>SUM('за 5міс.19 р.'!X30+'червень 19 р.'!X30)</f>
        <v>1122373.67</v>
      </c>
    </row>
    <row r="31" spans="1:24" ht="12.75">
      <c r="A31" s="30" t="s">
        <v>23</v>
      </c>
      <c r="B31" s="2">
        <f>SUM('за 5міс.19 р.'!B31+'червень 19 р.'!B31)</f>
        <v>1492940.26</v>
      </c>
      <c r="C31" s="2">
        <f>SUM('за 5міс.19 р.'!C31+'червень 19 р.'!C31)</f>
        <v>341523.92</v>
      </c>
      <c r="D31" s="2">
        <f>SUM('за 5міс.19 р.'!D31+'червень 19 р.'!D31)</f>
        <v>1834464.1800000002</v>
      </c>
      <c r="E31" s="2">
        <f>SUM('за 5міс.19 р.'!E31+'червень 19 р.'!E31)</f>
        <v>400108.38</v>
      </c>
      <c r="F31" s="2">
        <f>SUM('за 5міс.19 р.'!F31+'червень 19 р.'!F31)</f>
        <v>395406.96</v>
      </c>
      <c r="G31" s="2">
        <f>SUM('за 5міс.19 р.'!G31+'червень 19 р.'!G31)</f>
        <v>92724.15000000001</v>
      </c>
      <c r="H31" s="2">
        <f>SUM('за 5міс.19 р.'!H31+'червень 19 р.'!H31)</f>
        <v>43194.64</v>
      </c>
      <c r="I31" s="2">
        <f>SUM('за 5міс.19 р.'!I31+'червень 19 р.'!I31)</f>
        <v>29899.449999999997</v>
      </c>
      <c r="J31" s="2">
        <f>SUM('за 5міс.19 р.'!J31+'червень 19 р.'!J31)</f>
        <v>378.62</v>
      </c>
      <c r="K31" s="2">
        <f>SUM('за 5міс.19 р.'!K31+'червень 19 р.'!K31)</f>
        <v>0</v>
      </c>
      <c r="L31" s="2">
        <f>SUM('за 5міс.19 р.'!L31+'червень 19 р.'!L31)</f>
        <v>0</v>
      </c>
      <c r="M31" s="2">
        <f>SUM('за 5міс.19 р.'!M31+'червень 19 р.'!M31)</f>
        <v>0</v>
      </c>
      <c r="N31" s="2">
        <f>SUM('за 5міс.19 р.'!N31+'червень 19 р.'!N31)</f>
        <v>5576.34</v>
      </c>
      <c r="O31" s="2">
        <f>SUM('за 5міс.19 р.'!O31+'червень 19 р.'!O31)</f>
        <v>224012.37999999998</v>
      </c>
      <c r="P31" s="2">
        <f>SUM('за 5міс.19 р.'!P31+'червень 19 р.'!P31)</f>
        <v>0</v>
      </c>
      <c r="Q31" s="2">
        <f>SUM('за 5міс.19 р.'!Q31+'червень 19 р.'!Q31)</f>
        <v>0</v>
      </c>
      <c r="R31" s="2">
        <f>SUM('за 5міс.19 р.'!R31+'червень 19 р.'!R31)</f>
        <v>56672.380000000005</v>
      </c>
      <c r="S31" s="2">
        <f>SUM('за 5міс.19 р.'!S31+'червень 19 р.'!S31)</f>
        <v>167340</v>
      </c>
      <c r="T31" s="2">
        <f>SUM('за 5міс.19 р.'!T31+'червень 19 р.'!T31)</f>
        <v>0</v>
      </c>
      <c r="U31" s="2">
        <f>SUM('за 5міс.19 р.'!U31+'червень 19 р.'!U31)</f>
        <v>0</v>
      </c>
      <c r="V31" s="2">
        <f>SUM('за 5міс.19 р.'!V31+'червень 19 р.'!V31)</f>
        <v>0</v>
      </c>
      <c r="W31" s="2">
        <f>SUM('за 5міс.19 р.'!W31+'червень 19 р.'!W31)</f>
        <v>0</v>
      </c>
      <c r="X31" s="2">
        <f>SUM('за 5міс.19 р.'!X31+'червень 19 р.'!X31)</f>
        <v>2629979.52</v>
      </c>
    </row>
    <row r="32" spans="1:24" ht="12.75">
      <c r="A32" s="34"/>
      <c r="B32" s="2">
        <f>SUM('за 5міс.19 р.'!B32+'червень 19 р.'!B32)</f>
        <v>0</v>
      </c>
      <c r="C32" s="2">
        <f>SUM('за 5міс.19 р.'!C32+'червень 19 р.'!C32)</f>
        <v>0</v>
      </c>
      <c r="D32" s="2">
        <f>SUM('за 5міс.19 р.'!D32+'червень 19 р.'!D32)</f>
        <v>0</v>
      </c>
      <c r="E32" s="2">
        <f>SUM('за 5міс.19 р.'!E32+'червень 19 р.'!E32)</f>
        <v>0</v>
      </c>
      <c r="F32" s="2">
        <f>SUM('за 5міс.19 р.'!F32+'червень 19 р.'!F32)</f>
        <v>0</v>
      </c>
      <c r="G32" s="2">
        <f>SUM('за 5міс.19 р.'!G32+'червень 19 р.'!G32)</f>
        <v>0</v>
      </c>
      <c r="H32" s="2">
        <f>SUM('за 5міс.19 р.'!H32+'червень 19 р.'!H32)</f>
        <v>0</v>
      </c>
      <c r="I32" s="2">
        <f>SUM('за 5міс.19 р.'!I32+'червень 19 р.'!I32)</f>
        <v>0</v>
      </c>
      <c r="J32" s="2">
        <f>SUM('за 5міс.19 р.'!J32+'червень 19 р.'!J32)</f>
        <v>0</v>
      </c>
      <c r="K32" s="2">
        <f>SUM('за 5міс.19 р.'!K32+'червень 19 р.'!K32)</f>
        <v>0</v>
      </c>
      <c r="L32" s="2">
        <f>SUM('за 5міс.19 р.'!L32+'червень 19 р.'!L32)</f>
        <v>0</v>
      </c>
      <c r="M32" s="2">
        <f>SUM('за 5міс.19 р.'!M32+'червень 19 р.'!M32)</f>
        <v>0</v>
      </c>
      <c r="N32" s="2">
        <f>SUM('за 5міс.19 р.'!N32+'червень 19 р.'!N32)</f>
        <v>0</v>
      </c>
      <c r="O32" s="2">
        <f>SUM('за 5міс.19 р.'!O32+'червень 19 р.'!O32)</f>
        <v>0</v>
      </c>
      <c r="P32" s="2">
        <f>SUM('за 5міс.19 р.'!P32+'червень 19 р.'!P32)</f>
        <v>0</v>
      </c>
      <c r="Q32" s="2">
        <f>SUM('за 5міс.19 р.'!Q32+'червень 19 р.'!Q32)</f>
        <v>0</v>
      </c>
      <c r="R32" s="2">
        <f>SUM('за 5міс.19 р.'!R32+'червень 19 р.'!R32)</f>
        <v>0</v>
      </c>
      <c r="S32" s="2">
        <f>SUM('за 5міс.19 р.'!S32+'червень 19 р.'!S32)</f>
        <v>0</v>
      </c>
      <c r="T32" s="2">
        <f>SUM('за 5міс.19 р.'!T32+'червень 19 р.'!T32)</f>
        <v>0</v>
      </c>
      <c r="U32" s="2">
        <f>SUM('за 5міс.19 р.'!U32+'червень 19 р.'!U32)</f>
        <v>0</v>
      </c>
      <c r="V32" s="2">
        <f>SUM('за 5міс.19 р.'!V32+'червень 19 р.'!V32)</f>
        <v>0</v>
      </c>
      <c r="W32" s="2">
        <f>SUM('за 5міс.19 р.'!W32+'червень 19 р.'!W32)</f>
        <v>0</v>
      </c>
      <c r="X32" s="2">
        <f>SUM('за 5міс.19 р.'!X32+'червень 19 р.'!X32)</f>
        <v>0</v>
      </c>
    </row>
    <row r="33" spans="1:24" ht="12.75">
      <c r="A33" s="34"/>
      <c r="B33" s="2">
        <f>SUM('за 5міс.19 р.'!B33+'червень 19 р.'!B33)</f>
        <v>0</v>
      </c>
      <c r="C33" s="2">
        <f>SUM('за 5міс.19 р.'!C33+'червень 19 р.'!C33)</f>
        <v>0</v>
      </c>
      <c r="D33" s="2">
        <f>SUM('за 5міс.19 р.'!D33+'червень 19 р.'!D33)</f>
        <v>0</v>
      </c>
      <c r="E33" s="2">
        <f>SUM('за 5міс.19 р.'!E33+'червень 19 р.'!E33)</f>
        <v>0</v>
      </c>
      <c r="F33" s="2">
        <f>SUM('за 5міс.19 р.'!F33+'червень 19 р.'!F33)</f>
        <v>0</v>
      </c>
      <c r="G33" s="2">
        <f>SUM('за 5міс.19 р.'!G33+'червень 19 р.'!G33)</f>
        <v>0</v>
      </c>
      <c r="H33" s="2">
        <f>SUM('за 5міс.19 р.'!H33+'червень 19 р.'!H33)</f>
        <v>0</v>
      </c>
      <c r="I33" s="2">
        <f>SUM('за 5міс.19 р.'!I33+'червень 19 р.'!I33)</f>
        <v>0</v>
      </c>
      <c r="J33" s="2">
        <f>SUM('за 5міс.19 р.'!J33+'червень 19 р.'!J33)</f>
        <v>0</v>
      </c>
      <c r="K33" s="2">
        <f>SUM('за 5міс.19 р.'!K33+'червень 19 р.'!K33)</f>
        <v>0</v>
      </c>
      <c r="L33" s="2">
        <f>SUM('за 5міс.19 р.'!L33+'червень 19 р.'!L33)</f>
        <v>0</v>
      </c>
      <c r="M33" s="2">
        <f>SUM('за 5міс.19 р.'!M33+'червень 19 р.'!M33)</f>
        <v>0</v>
      </c>
      <c r="N33" s="2">
        <f>SUM('за 5міс.19 р.'!N33+'червень 19 р.'!N33)</f>
        <v>0</v>
      </c>
      <c r="O33" s="2">
        <f>SUM('за 5міс.19 р.'!O33+'червень 19 р.'!O33)</f>
        <v>0</v>
      </c>
      <c r="P33" s="2">
        <f>SUM('за 5міс.19 р.'!P33+'червень 19 р.'!P33)</f>
        <v>0</v>
      </c>
      <c r="Q33" s="2">
        <f>SUM('за 5міс.19 р.'!Q33+'червень 19 р.'!Q33)</f>
        <v>0</v>
      </c>
      <c r="R33" s="2">
        <f>SUM('за 5міс.19 р.'!R33+'червень 19 р.'!R33)</f>
        <v>0</v>
      </c>
      <c r="S33" s="2">
        <f>SUM('за 5міс.19 р.'!S33+'червень 19 р.'!S33)</f>
        <v>0</v>
      </c>
      <c r="T33" s="2">
        <f>SUM('за 5міс.19 р.'!T33+'червень 19 р.'!T33)</f>
        <v>0</v>
      </c>
      <c r="U33" s="2">
        <f>SUM('за 5міс.19 р.'!U33+'червень 19 р.'!U33)</f>
        <v>0</v>
      </c>
      <c r="V33" s="2">
        <f>SUM('за 5міс.19 р.'!V33+'червень 19 р.'!V33)</f>
        <v>0</v>
      </c>
      <c r="W33" s="2">
        <f>SUM('за 5міс.19 р.'!W33+'червень 19 р.'!W33)</f>
        <v>0</v>
      </c>
      <c r="X33" s="2">
        <f>SUM('за 5міс.19 р.'!X33+'червень 19 р.'!X33)</f>
        <v>0</v>
      </c>
    </row>
    <row r="34" spans="1:24" ht="12.75">
      <c r="A34" s="34"/>
      <c r="B34" s="2">
        <f>SUM('за 5міс.19 р.'!B34+'червень 19 р.'!B34)</f>
        <v>0</v>
      </c>
      <c r="C34" s="2">
        <f>SUM('за 5міс.19 р.'!C34+'червень 19 р.'!C34)</f>
        <v>0</v>
      </c>
      <c r="D34" s="2">
        <f>SUM('за 5міс.19 р.'!D34+'червень 19 р.'!D34)</f>
        <v>0</v>
      </c>
      <c r="E34" s="2">
        <f>SUM('за 5міс.19 р.'!E34+'червень 19 р.'!E34)</f>
        <v>0</v>
      </c>
      <c r="F34" s="2">
        <f>SUM('за 5міс.19 р.'!F34+'червень 19 р.'!F34)</f>
        <v>0</v>
      </c>
      <c r="G34" s="2">
        <f>SUM('за 5міс.19 р.'!G34+'червень 19 р.'!G34)</f>
        <v>0</v>
      </c>
      <c r="H34" s="2">
        <f>SUM('за 5міс.19 р.'!H34+'червень 19 р.'!H34)</f>
        <v>0</v>
      </c>
      <c r="I34" s="2">
        <f>SUM('за 5міс.19 р.'!I34+'червень 19 р.'!I34)</f>
        <v>0</v>
      </c>
      <c r="J34" s="2">
        <f>SUM('за 5міс.19 р.'!J34+'червень 19 р.'!J34)</f>
        <v>0</v>
      </c>
      <c r="K34" s="2">
        <f>SUM('за 5міс.19 р.'!K34+'червень 19 р.'!K34)</f>
        <v>0</v>
      </c>
      <c r="L34" s="2">
        <f>SUM('за 5міс.19 р.'!L34+'червень 19 р.'!L34)</f>
        <v>0</v>
      </c>
      <c r="M34" s="2">
        <f>SUM('за 5міс.19 р.'!M34+'червень 19 р.'!M34)</f>
        <v>0</v>
      </c>
      <c r="N34" s="2">
        <f>SUM('за 5міс.19 р.'!N34+'червень 19 р.'!N34)</f>
        <v>0</v>
      </c>
      <c r="O34" s="2">
        <f>SUM('за 5міс.19 р.'!O34+'червень 19 р.'!O34)</f>
        <v>0</v>
      </c>
      <c r="P34" s="2">
        <f>SUM('за 5міс.19 р.'!P34+'червень 19 р.'!P34)</f>
        <v>0</v>
      </c>
      <c r="Q34" s="2">
        <f>SUM('за 5міс.19 р.'!Q34+'червень 19 р.'!Q34)</f>
        <v>0</v>
      </c>
      <c r="R34" s="2">
        <f>SUM('за 5міс.19 р.'!R34+'червень 19 р.'!R34)</f>
        <v>0</v>
      </c>
      <c r="S34" s="2">
        <f>SUM('за 5міс.19 р.'!S34+'червень 19 р.'!S34)</f>
        <v>0</v>
      </c>
      <c r="T34" s="2">
        <f>SUM('за 5міс.19 р.'!T34+'червень 19 р.'!T34)</f>
        <v>0</v>
      </c>
      <c r="U34" s="2">
        <f>SUM('за 5міс.19 р.'!U34+'червень 19 р.'!U34)</f>
        <v>0</v>
      </c>
      <c r="V34" s="2">
        <f>SUM('за 5міс.19 р.'!V34+'червень 19 р.'!V34)</f>
        <v>0</v>
      </c>
      <c r="W34" s="2">
        <f>SUM('за 5міс.19 р.'!W34+'червень 19 р.'!W34)</f>
        <v>0</v>
      </c>
      <c r="X34" s="2">
        <f>SUM('за 5міс.19 р.'!X34+'червень 19 р.'!X34)</f>
        <v>0</v>
      </c>
    </row>
    <row r="35" spans="1:24" ht="12.75">
      <c r="A35" s="35"/>
      <c r="B35" s="2">
        <f>SUM('за 5міс.19 р.'!B35+'червень 19 р.'!B35)</f>
        <v>0</v>
      </c>
      <c r="C35" s="2">
        <f>SUM('за 5міс.19 р.'!C35+'червень 19 р.'!C35)</f>
        <v>0</v>
      </c>
      <c r="D35" s="2">
        <f>SUM('за 5міс.19 р.'!D35+'червень 19 р.'!D35)</f>
        <v>0</v>
      </c>
      <c r="E35" s="2">
        <f>SUM('за 5міс.19 р.'!E35+'червень 19 р.'!E35)</f>
        <v>0</v>
      </c>
      <c r="F35" s="2">
        <f>SUM('за 5міс.19 р.'!F35+'червень 19 р.'!F35)</f>
        <v>0</v>
      </c>
      <c r="G35" s="2">
        <f>SUM('за 5міс.19 р.'!G35+'червень 19 р.'!G35)</f>
        <v>0</v>
      </c>
      <c r="H35" s="2">
        <f>SUM('за 5міс.19 р.'!H35+'червень 19 р.'!H35)</f>
        <v>0</v>
      </c>
      <c r="I35" s="2">
        <f>SUM('за 5міс.19 р.'!I35+'червень 19 р.'!I35)</f>
        <v>0</v>
      </c>
      <c r="J35" s="2">
        <f>SUM('за 5міс.19 р.'!J35+'червень 19 р.'!J35)</f>
        <v>0</v>
      </c>
      <c r="K35" s="2">
        <f>SUM('за 5міс.19 р.'!K35+'червень 19 р.'!K35)</f>
        <v>0</v>
      </c>
      <c r="L35" s="2">
        <f>SUM('за 5міс.19 р.'!L35+'червень 19 р.'!L35)</f>
        <v>0</v>
      </c>
      <c r="M35" s="2">
        <f>SUM('за 5міс.19 р.'!M35+'червень 19 р.'!M35)</f>
        <v>0</v>
      </c>
      <c r="N35" s="2">
        <f>SUM('за 5міс.19 р.'!N35+'червень 19 р.'!N35)</f>
        <v>0</v>
      </c>
      <c r="O35" s="2">
        <f>SUM('за 5міс.19 р.'!O35+'червень 19 р.'!O35)</f>
        <v>0</v>
      </c>
      <c r="P35" s="2">
        <f>SUM('за 5міс.19 р.'!P35+'червень 19 р.'!P35)</f>
        <v>0</v>
      </c>
      <c r="Q35" s="2">
        <f>SUM('за 5міс.19 р.'!Q35+'червень 19 р.'!Q35)</f>
        <v>0</v>
      </c>
      <c r="R35" s="2">
        <f>SUM('за 5міс.19 р.'!R35+'червень 19 р.'!R35)</f>
        <v>0</v>
      </c>
      <c r="S35" s="2">
        <f>SUM('за 5міс.19 р.'!S35+'червень 19 р.'!S35)</f>
        <v>0</v>
      </c>
      <c r="T35" s="2">
        <f>SUM('за 5міс.19 р.'!T35+'червень 19 р.'!T35)</f>
        <v>0</v>
      </c>
      <c r="U35" s="2">
        <f>SUM('за 5міс.19 р.'!U35+'червень 19 р.'!U35)</f>
        <v>0</v>
      </c>
      <c r="V35" s="2">
        <f>SUM('за 5міс.19 р.'!V35+'червень 19 р.'!V35)</f>
        <v>0</v>
      </c>
      <c r="W35" s="2">
        <f>SUM('за 5міс.19 р.'!W35+'червень 19 р.'!W35)</f>
        <v>0</v>
      </c>
      <c r="X35" s="2">
        <f>SUM('за 5міс.19 р.'!X35+'червень 19 р.'!X35)</f>
        <v>0</v>
      </c>
    </row>
    <row r="36" spans="1:24" ht="12.75">
      <c r="A36" s="9" t="s">
        <v>6</v>
      </c>
      <c r="B36" s="2">
        <f>SUM('за 5міс.19 р.'!B36+'червень 19 р.'!B36)</f>
        <v>19325930.31</v>
      </c>
      <c r="C36" s="2">
        <f>SUM('за 5міс.19 р.'!C36+'червень 19 р.'!C36)</f>
        <v>4211756.4</v>
      </c>
      <c r="D36" s="2">
        <f>SUM('за 5міс.19 р.'!D36+'червень 19 р.'!D36)</f>
        <v>23537686.71</v>
      </c>
      <c r="E36" s="2">
        <f>SUM('за 5міс.19 р.'!E36+'червень 19 р.'!E36)</f>
        <v>5136956.02</v>
      </c>
      <c r="F36" s="2">
        <f>SUM('за 5міс.19 р.'!F36+'червень 19 р.'!F36)</f>
        <v>7003038.009999999</v>
      </c>
      <c r="G36" s="2">
        <f>SUM('за 5міс.19 р.'!G36+'червень 19 р.'!G36)</f>
        <v>1080415.31</v>
      </c>
      <c r="H36" s="2">
        <f>SUM('за 5міс.19 р.'!H36+'червень 19 р.'!H36)</f>
        <v>771765.81</v>
      </c>
      <c r="I36" s="2">
        <f>SUM('за 5міс.19 р.'!I36+'червень 19 р.'!I36)</f>
        <v>398744.83999999997</v>
      </c>
      <c r="J36" s="2">
        <f>SUM('за 5міс.19 р.'!J36+'червень 19 р.'!J36)</f>
        <v>1125.46</v>
      </c>
      <c r="K36" s="2">
        <f>SUM('за 5міс.19 р.'!K36+'червень 19 р.'!K36)</f>
        <v>0</v>
      </c>
      <c r="L36" s="2">
        <f>SUM('за 5міс.19 р.'!L36+'червень 19 р.'!L36)</f>
        <v>0</v>
      </c>
      <c r="M36" s="2">
        <f>SUM('за 5міс.19 р.'!M36+'червень 19 р.'!M36)</f>
        <v>0</v>
      </c>
      <c r="N36" s="2">
        <f>SUM('за 5міс.19 р.'!N36+'червень 19 р.'!N36)</f>
        <v>44117.03</v>
      </c>
      <c r="O36" s="2">
        <f>SUM('за 5міс.19 р.'!O36+'червень 19 р.'!O36)</f>
        <v>4707995.020000001</v>
      </c>
      <c r="P36" s="2">
        <f>SUM('за 5міс.19 р.'!P36+'червень 19 р.'!P36)</f>
        <v>1486401.76</v>
      </c>
      <c r="Q36" s="2">
        <f>SUM('за 5міс.19 р.'!Q36+'червень 19 р.'!Q36)</f>
        <v>31880.239999999998</v>
      </c>
      <c r="R36" s="2">
        <f>SUM('за 5міс.19 р.'!R36+'червень 19 р.'!R36)</f>
        <v>520024.56000000006</v>
      </c>
      <c r="S36" s="2">
        <f>SUM('за 5міс.19 р.'!S36+'червень 19 р.'!S36)</f>
        <v>2500213.55</v>
      </c>
      <c r="T36" s="2">
        <f>SUM('за 5міс.19 р.'!T36+'червень 19 р.'!T36)</f>
        <v>169474.91</v>
      </c>
      <c r="U36" s="2">
        <f>SUM('за 5міс.19 р.'!U36+'червень 19 р.'!U36)</f>
        <v>0</v>
      </c>
      <c r="V36" s="2">
        <f>SUM('за 5міс.19 р.'!V36+'червень 19 р.'!V36)</f>
        <v>0</v>
      </c>
      <c r="W36" s="2">
        <f>SUM('за 5міс.19 р.'!W36+'червень 19 р.'!W36)</f>
        <v>0</v>
      </c>
      <c r="X36" s="2">
        <f>SUM('за 5міс.19 р.'!X36+'червень 19 р.'!X36)</f>
        <v>35677680.74</v>
      </c>
    </row>
    <row r="37" spans="1:24" ht="12.75">
      <c r="A37" s="9" t="s">
        <v>25</v>
      </c>
      <c r="B37" s="2">
        <f>SUM('за 5міс.19 р.'!B37+'червень 19 р.'!B37)</f>
        <v>24409405.130000003</v>
      </c>
      <c r="C37" s="2">
        <f>SUM('за 5міс.19 р.'!C37+'червень 19 р.'!C37)</f>
        <v>5316632.12</v>
      </c>
      <c r="D37" s="2">
        <f>SUM('за 5міс.19 р.'!D37+'червень 19 р.'!D37)</f>
        <v>29726037.25</v>
      </c>
      <c r="E37" s="2">
        <f>SUM('за 5міс.19 р.'!E37+'червень 19 р.'!E37)</f>
        <v>6488321.68</v>
      </c>
      <c r="F37" s="2">
        <f>SUM('за 5міс.19 р.'!F37+'червень 19 р.'!F37)</f>
        <v>8837508.499999998</v>
      </c>
      <c r="G37" s="2">
        <f>SUM('за 5міс.19 р.'!G37+'червень 19 р.'!G37)</f>
        <v>1085996.31</v>
      </c>
      <c r="H37" s="2">
        <f>SUM('за 5міс.19 р.'!H37+'червень 19 р.'!H37)</f>
        <v>1078725.06</v>
      </c>
      <c r="I37" s="2">
        <f>SUM('за 5міс.19 р.'!I37+'червень 19 р.'!I37)</f>
        <v>439105.49</v>
      </c>
      <c r="J37" s="2">
        <f>SUM('за 5міс.19 р.'!J37+'червень 19 р.'!J37)</f>
        <v>1125.46</v>
      </c>
      <c r="K37" s="2">
        <f>SUM('за 5міс.19 р.'!K37+'червень 19 р.'!K37)</f>
        <v>0</v>
      </c>
      <c r="L37" s="2">
        <f>SUM('за 5міс.19 р.'!L37+'червень 19 р.'!L37)</f>
        <v>0</v>
      </c>
      <c r="M37" s="2">
        <f>SUM('за 5міс.19 р.'!M37+'червень 19 р.'!M37)</f>
        <v>0</v>
      </c>
      <c r="N37" s="2">
        <f>SUM('за 5міс.19 р.'!N37+'червень 19 р.'!N37)</f>
        <v>55403.58</v>
      </c>
      <c r="O37" s="2">
        <f>SUM('за 5міс.19 р.'!O37+'червень 19 р.'!O37)</f>
        <v>6178278.059999999</v>
      </c>
      <c r="P37" s="2">
        <f>SUM('за 5міс.19 р.'!P37+'червень 19 р.'!P37)</f>
        <v>2354792.67</v>
      </c>
      <c r="Q37" s="2">
        <f>SUM('за 5міс.19 р.'!Q37+'червень 19 р.'!Q37)</f>
        <v>90410.36</v>
      </c>
      <c r="R37" s="2">
        <f>SUM('за 5міс.19 р.'!R37+'червень 19 р.'!R37)</f>
        <v>673391.31</v>
      </c>
      <c r="S37" s="2">
        <f>SUM('за 5міс.19 р.'!S37+'червень 19 р.'!S37)</f>
        <v>2888722.46</v>
      </c>
      <c r="T37" s="2">
        <f>SUM('за 5міс.19 р.'!T37+'червень 19 р.'!T37)</f>
        <v>170961.26</v>
      </c>
      <c r="U37" s="2">
        <f>SUM('за 5міс.19 р.'!U37+'червень 19 р.'!U37)</f>
        <v>0</v>
      </c>
      <c r="V37" s="2">
        <f>SUM('за 5міс.19 р.'!V37+'червень 19 р.'!V37)</f>
        <v>0</v>
      </c>
      <c r="W37" s="2">
        <f>SUM('за 5міс.19 р.'!W37+'червень 19 р.'!W37)</f>
        <v>0</v>
      </c>
      <c r="X37" s="2">
        <f>SUM('за 5міс.19 р.'!X37+'червень 19 р.'!X37)</f>
        <v>45052992.89</v>
      </c>
    </row>
    <row r="38" spans="1:24" ht="12.75">
      <c r="A38" s="26" t="s">
        <v>49</v>
      </c>
      <c r="B38" s="7">
        <v>2111</v>
      </c>
      <c r="C38" s="2">
        <v>2111</v>
      </c>
      <c r="D38" s="2">
        <v>2110</v>
      </c>
      <c r="E38" s="2">
        <v>2120</v>
      </c>
      <c r="F38" s="2">
        <v>2200</v>
      </c>
      <c r="G38" s="2">
        <v>2210</v>
      </c>
      <c r="H38" s="2">
        <v>2230</v>
      </c>
      <c r="I38" s="2">
        <v>2240</v>
      </c>
      <c r="J38" s="2">
        <v>2800</v>
      </c>
      <c r="K38" s="2"/>
      <c r="L38" s="2"/>
      <c r="M38" s="2"/>
      <c r="N38" s="2">
        <v>2250</v>
      </c>
      <c r="O38" s="2">
        <v>2270</v>
      </c>
      <c r="P38" s="2">
        <v>2271</v>
      </c>
      <c r="Q38" s="2">
        <v>2272</v>
      </c>
      <c r="R38" s="2">
        <v>2273</v>
      </c>
      <c r="S38" s="2">
        <v>2274</v>
      </c>
      <c r="T38" s="2">
        <v>2275</v>
      </c>
      <c r="U38" s="2">
        <v>2282</v>
      </c>
      <c r="V38" s="2">
        <v>2730</v>
      </c>
      <c r="W38" s="2"/>
      <c r="X38" s="2"/>
    </row>
    <row r="39" spans="1:24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50"/>
    </row>
    <row r="41" ht="12.75">
      <c r="X41" s="17"/>
    </row>
  </sheetData>
  <sheetProtection/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9"/>
  <sheetViews>
    <sheetView zoomScaleSheetLayoutView="75" workbookViewId="0" topLeftCell="C16">
      <selection activeCell="R6" sqref="R6"/>
    </sheetView>
  </sheetViews>
  <sheetFormatPr defaultColWidth="9.00390625" defaultRowHeight="12.75"/>
  <cols>
    <col min="1" max="1" width="14.25390625" style="12" customWidth="1"/>
    <col min="2" max="2" width="10.125" style="12" customWidth="1"/>
    <col min="3" max="3" width="9.25390625" style="12" customWidth="1"/>
    <col min="4" max="4" width="10.125" style="12" customWidth="1"/>
    <col min="5" max="5" width="11.00390625" style="12" customWidth="1"/>
    <col min="6" max="6" width="10.00390625" style="12" customWidth="1"/>
    <col min="7" max="7" width="8.75390625" style="12" customWidth="1"/>
    <col min="8" max="8" width="9.00390625" style="12" customWidth="1"/>
    <col min="9" max="9" width="9.125" style="12" customWidth="1"/>
    <col min="10" max="10" width="7.75390625" style="12" customWidth="1"/>
    <col min="11" max="11" width="1.37890625" style="12" customWidth="1"/>
    <col min="12" max="12" width="1.625" style="12" customWidth="1"/>
    <col min="13" max="13" width="1.875" style="12" customWidth="1"/>
    <col min="14" max="14" width="7.75390625" style="12" customWidth="1"/>
    <col min="15" max="15" width="9.875" style="12" customWidth="1"/>
    <col min="16" max="16" width="8.75390625" style="12" customWidth="1"/>
    <col min="17" max="18" width="7.75390625" style="12" customWidth="1"/>
    <col min="19" max="19" width="9.375" style="12" customWidth="1"/>
    <col min="20" max="21" width="7.75390625" style="12" customWidth="1"/>
    <col min="22" max="22" width="8.125" style="12" customWidth="1"/>
    <col min="23" max="23" width="2.00390625" style="12" customWidth="1"/>
    <col min="24" max="24" width="9.25390625" style="12" customWidth="1"/>
    <col min="25" max="16384" width="9.125" style="12" customWidth="1"/>
  </cols>
  <sheetData>
    <row r="1" spans="1:24" ht="15">
      <c r="A1" s="34" t="s">
        <v>0</v>
      </c>
      <c r="B1" s="2"/>
      <c r="C1" s="3"/>
      <c r="D1" s="3">
        <f aca="true" t="shared" si="0" ref="D1:D7">SUM(B1:C1)</f>
        <v>0</v>
      </c>
      <c r="E1" s="3"/>
      <c r="F1" s="3">
        <f aca="true" t="shared" si="1" ref="F1:F36">G1+H1+I1+N1+O1+U1</f>
        <v>0</v>
      </c>
      <c r="G1" s="2"/>
      <c r="H1" s="2"/>
      <c r="I1" s="2"/>
      <c r="J1" s="2"/>
      <c r="K1" s="2"/>
      <c r="L1" s="2"/>
      <c r="M1" s="2"/>
      <c r="N1" s="2"/>
      <c r="O1" s="3">
        <f aca="true" t="shared" si="2" ref="O1:O35">P1+Q1+R1+S1+T1</f>
        <v>0</v>
      </c>
      <c r="P1" s="2"/>
      <c r="Q1" s="2"/>
      <c r="R1" s="2"/>
      <c r="S1" s="2"/>
      <c r="T1" s="2"/>
      <c r="U1" s="2"/>
      <c r="V1" s="2"/>
      <c r="W1" s="2"/>
      <c r="X1" s="3">
        <f aca="true" t="shared" si="3" ref="X1:X36">D1+E1+F1+U1+V1</f>
        <v>0</v>
      </c>
    </row>
    <row r="2" spans="1:24" ht="15">
      <c r="A2" s="34" t="s">
        <v>1</v>
      </c>
      <c r="B2" s="2"/>
      <c r="C2" s="2"/>
      <c r="D2" s="3">
        <f t="shared" si="0"/>
        <v>0</v>
      </c>
      <c r="E2" s="2"/>
      <c r="F2" s="3">
        <f t="shared" si="1"/>
        <v>0</v>
      </c>
      <c r="G2" s="2"/>
      <c r="H2" s="2"/>
      <c r="I2" s="2"/>
      <c r="J2" s="2"/>
      <c r="K2" s="2"/>
      <c r="L2" s="2"/>
      <c r="M2" s="2"/>
      <c r="N2" s="2"/>
      <c r="O2" s="3">
        <f t="shared" si="2"/>
        <v>0</v>
      </c>
      <c r="P2" s="2"/>
      <c r="Q2" s="2"/>
      <c r="R2" s="2"/>
      <c r="S2" s="2"/>
      <c r="T2" s="2"/>
      <c r="U2" s="2"/>
      <c r="V2" s="2"/>
      <c r="W2" s="2"/>
      <c r="X2" s="3">
        <f t="shared" si="3"/>
        <v>0</v>
      </c>
    </row>
    <row r="3" spans="1:24" ht="15">
      <c r="A3" s="34" t="s">
        <v>2</v>
      </c>
      <c r="B3" s="2"/>
      <c r="C3" s="2"/>
      <c r="D3" s="3">
        <f t="shared" si="0"/>
        <v>0</v>
      </c>
      <c r="E3" s="3"/>
      <c r="F3" s="3">
        <f t="shared" si="1"/>
        <v>0</v>
      </c>
      <c r="G3" s="2"/>
      <c r="H3" s="2"/>
      <c r="I3" s="2"/>
      <c r="J3" s="2"/>
      <c r="K3" s="2"/>
      <c r="L3" s="2"/>
      <c r="M3" s="2"/>
      <c r="N3" s="2"/>
      <c r="O3" s="3">
        <f t="shared" si="2"/>
        <v>0</v>
      </c>
      <c r="P3" s="2"/>
      <c r="Q3" s="2"/>
      <c r="R3" s="2"/>
      <c r="S3" s="2"/>
      <c r="T3" s="2"/>
      <c r="U3" s="2"/>
      <c r="V3" s="2"/>
      <c r="W3" s="2"/>
      <c r="X3" s="3">
        <f t="shared" si="3"/>
        <v>0</v>
      </c>
    </row>
    <row r="4" spans="1:24" ht="15">
      <c r="A4" s="34" t="s">
        <v>3</v>
      </c>
      <c r="B4" s="2"/>
      <c r="C4" s="2"/>
      <c r="D4" s="3">
        <f t="shared" si="0"/>
        <v>0</v>
      </c>
      <c r="E4" s="2"/>
      <c r="F4" s="3">
        <f t="shared" si="1"/>
        <v>0</v>
      </c>
      <c r="G4" s="2"/>
      <c r="H4" s="2"/>
      <c r="I4" s="2"/>
      <c r="J4" s="2"/>
      <c r="K4" s="2"/>
      <c r="L4" s="2"/>
      <c r="M4" s="2"/>
      <c r="N4" s="2"/>
      <c r="O4" s="3">
        <f t="shared" si="2"/>
        <v>0</v>
      </c>
      <c r="P4" s="2"/>
      <c r="Q4" s="2"/>
      <c r="R4" s="2"/>
      <c r="S4" s="2"/>
      <c r="T4" s="2"/>
      <c r="U4" s="2"/>
      <c r="V4" s="2"/>
      <c r="W4" s="2"/>
      <c r="X4" s="3">
        <f t="shared" si="3"/>
        <v>0</v>
      </c>
    </row>
    <row r="5" spans="1:24" ht="15">
      <c r="A5" s="34" t="s">
        <v>4</v>
      </c>
      <c r="B5" s="2">
        <v>88512.02</v>
      </c>
      <c r="C5" s="2">
        <v>116939.25</v>
      </c>
      <c r="D5" s="3">
        <f t="shared" si="0"/>
        <v>205451.27000000002</v>
      </c>
      <c r="E5" s="3">
        <v>45598.08</v>
      </c>
      <c r="F5" s="3">
        <f t="shared" si="1"/>
        <v>48189.87</v>
      </c>
      <c r="G5" s="2">
        <v>1779.16</v>
      </c>
      <c r="H5" s="2">
        <v>22975.04</v>
      </c>
      <c r="I5" s="2">
        <v>2936.72</v>
      </c>
      <c r="J5" s="2"/>
      <c r="K5" s="2"/>
      <c r="L5" s="2"/>
      <c r="M5" s="2"/>
      <c r="N5" s="2">
        <v>1743.16</v>
      </c>
      <c r="O5" s="3">
        <f t="shared" si="2"/>
        <v>18755.79</v>
      </c>
      <c r="P5" s="2"/>
      <c r="Q5" s="2">
        <v>1071.84</v>
      </c>
      <c r="R5" s="2">
        <v>17583.43</v>
      </c>
      <c r="S5" s="2"/>
      <c r="T5" s="2">
        <v>100.52</v>
      </c>
      <c r="U5" s="2"/>
      <c r="V5" s="2"/>
      <c r="W5" s="2"/>
      <c r="X5" s="3">
        <f t="shared" si="3"/>
        <v>299239.22000000003</v>
      </c>
    </row>
    <row r="6" spans="1:24" ht="15">
      <c r="A6" s="34" t="s">
        <v>5</v>
      </c>
      <c r="B6" s="2">
        <v>345703.29</v>
      </c>
      <c r="C6" s="3">
        <v>96933</v>
      </c>
      <c r="D6" s="3">
        <f t="shared" si="0"/>
        <v>442636.29</v>
      </c>
      <c r="E6" s="2">
        <v>98239.19</v>
      </c>
      <c r="F6" s="3">
        <f t="shared" si="1"/>
        <v>37420.81</v>
      </c>
      <c r="G6" s="2">
        <v>1775.38</v>
      </c>
      <c r="H6" s="2">
        <v>26699.85</v>
      </c>
      <c r="I6" s="2">
        <v>2693.51</v>
      </c>
      <c r="J6" s="2"/>
      <c r="K6" s="2"/>
      <c r="L6" s="2"/>
      <c r="M6" s="2"/>
      <c r="N6" s="2">
        <v>1802.02</v>
      </c>
      <c r="O6" s="3">
        <f t="shared" si="2"/>
        <v>4450.05</v>
      </c>
      <c r="P6" s="2"/>
      <c r="Q6" s="2">
        <v>3138.96</v>
      </c>
      <c r="R6" s="2">
        <v>862.39</v>
      </c>
      <c r="S6" s="2">
        <v>348.18</v>
      </c>
      <c r="T6" s="2">
        <v>100.52</v>
      </c>
      <c r="U6" s="2"/>
      <c r="V6" s="2"/>
      <c r="W6" s="2"/>
      <c r="X6" s="3">
        <f t="shared" si="3"/>
        <v>578296.29</v>
      </c>
    </row>
    <row r="7" spans="1:24" ht="15">
      <c r="A7" s="34"/>
      <c r="B7" s="2"/>
      <c r="C7" s="2"/>
      <c r="D7" s="3">
        <f t="shared" si="0"/>
        <v>0</v>
      </c>
      <c r="E7" s="2"/>
      <c r="F7" s="3">
        <f t="shared" si="1"/>
        <v>0</v>
      </c>
      <c r="G7" s="2"/>
      <c r="H7" s="2"/>
      <c r="I7" s="2"/>
      <c r="J7" s="2"/>
      <c r="K7" s="2"/>
      <c r="L7" s="2"/>
      <c r="M7" s="2"/>
      <c r="N7" s="2"/>
      <c r="O7" s="3">
        <f t="shared" si="2"/>
        <v>0</v>
      </c>
      <c r="P7" s="2"/>
      <c r="Q7" s="2"/>
      <c r="R7" s="2"/>
      <c r="S7" s="2"/>
      <c r="T7" s="2"/>
      <c r="U7" s="2"/>
      <c r="V7" s="2"/>
      <c r="W7" s="2"/>
      <c r="X7" s="3">
        <f t="shared" si="3"/>
        <v>0</v>
      </c>
    </row>
    <row r="8" spans="1:24" ht="15">
      <c r="A8" s="34" t="s">
        <v>6</v>
      </c>
      <c r="B8" s="3">
        <f aca="true" t="shared" si="4" ref="B8:M8">SUM(B1:B7)</f>
        <v>434215.31</v>
      </c>
      <c r="C8" s="3">
        <f t="shared" si="4"/>
        <v>213872.25</v>
      </c>
      <c r="D8" s="3">
        <f t="shared" si="4"/>
        <v>648087.56</v>
      </c>
      <c r="E8" s="4">
        <v>143837.27</v>
      </c>
      <c r="F8" s="3">
        <f t="shared" si="1"/>
        <v>85610.68000000001</v>
      </c>
      <c r="G8" s="2">
        <f t="shared" si="4"/>
        <v>3554.54</v>
      </c>
      <c r="H8" s="2">
        <f t="shared" si="4"/>
        <v>49674.89</v>
      </c>
      <c r="I8" s="2">
        <f t="shared" si="4"/>
        <v>5630.23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>SUM(N1:N7)</f>
        <v>3545.1800000000003</v>
      </c>
      <c r="O8" s="3">
        <f t="shared" si="2"/>
        <v>23205.84</v>
      </c>
      <c r="P8" s="2">
        <f aca="true" t="shared" si="5" ref="P8:U8">SUM(P1:P7)</f>
        <v>0</v>
      </c>
      <c r="Q8" s="2">
        <f t="shared" si="5"/>
        <v>4210.8</v>
      </c>
      <c r="R8" s="2">
        <f t="shared" si="5"/>
        <v>18445.82</v>
      </c>
      <c r="S8" s="2">
        <f t="shared" si="5"/>
        <v>348.18</v>
      </c>
      <c r="T8" s="2">
        <f t="shared" si="5"/>
        <v>201.04</v>
      </c>
      <c r="U8" s="2">
        <f t="shared" si="5"/>
        <v>0</v>
      </c>
      <c r="V8" s="3">
        <f>SUM(V1:V7)</f>
        <v>0</v>
      </c>
      <c r="W8" s="2"/>
      <c r="X8" s="3">
        <f t="shared" si="3"/>
        <v>877535.5100000001</v>
      </c>
    </row>
    <row r="9" spans="1:24" ht="15">
      <c r="A9" s="34" t="s">
        <v>7</v>
      </c>
      <c r="B9" s="2">
        <v>167479.11</v>
      </c>
      <c r="C9" s="2">
        <v>39242.01</v>
      </c>
      <c r="D9" s="2">
        <f aca="true" t="shared" si="6" ref="D9:D22">SUM(B9:C9)</f>
        <v>206721.12</v>
      </c>
      <c r="E9" s="2">
        <v>45879.92</v>
      </c>
      <c r="F9" s="3">
        <f t="shared" si="1"/>
        <v>30138.620000000003</v>
      </c>
      <c r="G9" s="2">
        <v>16748.86</v>
      </c>
      <c r="H9" s="2">
        <v>5635.68</v>
      </c>
      <c r="I9" s="2">
        <v>4617.34</v>
      </c>
      <c r="J9" s="2"/>
      <c r="K9" s="2"/>
      <c r="L9" s="2"/>
      <c r="M9" s="2"/>
      <c r="N9" s="2">
        <v>1239.49</v>
      </c>
      <c r="O9" s="3">
        <f t="shared" si="2"/>
        <v>1897.25</v>
      </c>
      <c r="P9" s="2"/>
      <c r="Q9" s="2"/>
      <c r="R9" s="2">
        <v>1897.25</v>
      </c>
      <c r="S9" s="2"/>
      <c r="T9" s="2"/>
      <c r="U9" s="2"/>
      <c r="V9" s="2"/>
      <c r="W9" s="2"/>
      <c r="X9" s="3">
        <f t="shared" si="3"/>
        <v>282739.66</v>
      </c>
    </row>
    <row r="10" spans="1:24" ht="15">
      <c r="A10" s="34" t="s">
        <v>8</v>
      </c>
      <c r="B10" s="2"/>
      <c r="C10" s="2"/>
      <c r="D10" s="2">
        <f t="shared" si="6"/>
        <v>0</v>
      </c>
      <c r="E10" s="2"/>
      <c r="F10" s="3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3">
        <f t="shared" si="2"/>
        <v>0</v>
      </c>
      <c r="P10" s="2"/>
      <c r="Q10" s="2"/>
      <c r="R10" s="2"/>
      <c r="S10" s="2"/>
      <c r="T10" s="2"/>
      <c r="U10" s="2"/>
      <c r="V10" s="2"/>
      <c r="W10" s="2"/>
      <c r="X10" s="3">
        <f t="shared" si="3"/>
        <v>0</v>
      </c>
    </row>
    <row r="11" spans="1:24" ht="15">
      <c r="A11" s="34" t="s">
        <v>9</v>
      </c>
      <c r="B11" s="2">
        <v>52414.08</v>
      </c>
      <c r="C11" s="2">
        <v>35288.78</v>
      </c>
      <c r="D11" s="2">
        <f t="shared" si="6"/>
        <v>87702.86</v>
      </c>
      <c r="E11" s="2">
        <v>19464.87</v>
      </c>
      <c r="F11" s="3">
        <f t="shared" si="1"/>
        <v>86887.25</v>
      </c>
      <c r="G11" s="2">
        <v>4580.36</v>
      </c>
      <c r="H11" s="2">
        <v>21534.68</v>
      </c>
      <c r="I11" s="2">
        <v>62346.6</v>
      </c>
      <c r="J11" s="2"/>
      <c r="K11" s="2"/>
      <c r="L11" s="2"/>
      <c r="M11" s="2"/>
      <c r="N11" s="2">
        <v>1789.06</v>
      </c>
      <c r="O11" s="3">
        <f t="shared" si="2"/>
        <v>-3363.45</v>
      </c>
      <c r="P11" s="2">
        <v>-4864</v>
      </c>
      <c r="Q11" s="2"/>
      <c r="R11" s="2">
        <v>1500.55</v>
      </c>
      <c r="S11" s="2"/>
      <c r="T11" s="2"/>
      <c r="U11" s="2"/>
      <c r="V11" s="2"/>
      <c r="W11" s="2"/>
      <c r="X11" s="3">
        <f t="shared" si="3"/>
        <v>194054.97999999998</v>
      </c>
    </row>
    <row r="12" spans="1:24" ht="15">
      <c r="A12" s="30" t="s">
        <v>34</v>
      </c>
      <c r="B12" s="2">
        <v>2259.9</v>
      </c>
      <c r="C12" s="2">
        <v>46513.65</v>
      </c>
      <c r="D12" s="2">
        <f t="shared" si="6"/>
        <v>48773.55</v>
      </c>
      <c r="E12" s="2">
        <v>10824.86</v>
      </c>
      <c r="F12" s="3">
        <f t="shared" si="1"/>
        <v>17965.41</v>
      </c>
      <c r="G12" s="2">
        <v>11748.86</v>
      </c>
      <c r="H12" s="2">
        <v>1908.36</v>
      </c>
      <c r="I12" s="2">
        <v>2284.42</v>
      </c>
      <c r="J12" s="2"/>
      <c r="K12" s="2"/>
      <c r="L12" s="2"/>
      <c r="M12" s="2"/>
      <c r="N12" s="2">
        <v>1333.86</v>
      </c>
      <c r="O12" s="3">
        <f t="shared" si="2"/>
        <v>689.91</v>
      </c>
      <c r="P12" s="2"/>
      <c r="Q12" s="2"/>
      <c r="R12" s="2">
        <v>689.91</v>
      </c>
      <c r="S12" s="2"/>
      <c r="T12" s="2"/>
      <c r="U12" s="2"/>
      <c r="V12" s="2"/>
      <c r="W12" s="2"/>
      <c r="X12" s="3">
        <f t="shared" si="3"/>
        <v>77563.82</v>
      </c>
    </row>
    <row r="13" spans="1:24" ht="15">
      <c r="A13" s="30" t="s">
        <v>31</v>
      </c>
      <c r="B13" s="2">
        <v>27958.09</v>
      </c>
      <c r="C13" s="2"/>
      <c r="D13" s="2">
        <f t="shared" si="6"/>
        <v>27958.09</v>
      </c>
      <c r="E13" s="2">
        <v>6205.05</v>
      </c>
      <c r="F13" s="3">
        <f t="shared" si="1"/>
        <v>773.35</v>
      </c>
      <c r="G13" s="2"/>
      <c r="H13" s="2">
        <v>773.35</v>
      </c>
      <c r="I13" s="2"/>
      <c r="J13" s="2"/>
      <c r="K13" s="2"/>
      <c r="L13" s="2"/>
      <c r="M13" s="2"/>
      <c r="N13" s="2"/>
      <c r="O13" s="3">
        <f t="shared" si="2"/>
        <v>0</v>
      </c>
      <c r="P13" s="2"/>
      <c r="Q13" s="2"/>
      <c r="R13" s="2"/>
      <c r="S13" s="2"/>
      <c r="T13" s="2"/>
      <c r="U13" s="2"/>
      <c r="V13" s="2"/>
      <c r="W13" s="2"/>
      <c r="X13" s="3">
        <f t="shared" si="3"/>
        <v>34936.49</v>
      </c>
    </row>
    <row r="14" spans="1:24" ht="15">
      <c r="A14" s="30" t="s">
        <v>10</v>
      </c>
      <c r="B14" s="2"/>
      <c r="C14" s="3"/>
      <c r="D14" s="2">
        <f t="shared" si="6"/>
        <v>0</v>
      </c>
      <c r="E14" s="2"/>
      <c r="F14" s="3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3">
        <f t="shared" si="2"/>
        <v>0</v>
      </c>
      <c r="P14" s="2"/>
      <c r="Q14" s="2"/>
      <c r="R14" s="2"/>
      <c r="S14" s="2"/>
      <c r="T14" s="2"/>
      <c r="U14" s="2"/>
      <c r="V14" s="2"/>
      <c r="W14" s="2"/>
      <c r="X14" s="3">
        <f t="shared" si="3"/>
        <v>0</v>
      </c>
    </row>
    <row r="15" spans="1:24" ht="15">
      <c r="A15" s="30" t="s">
        <v>11</v>
      </c>
      <c r="B15" s="2">
        <v>53443.75</v>
      </c>
      <c r="C15" s="2">
        <v>84048.52</v>
      </c>
      <c r="D15" s="2">
        <f t="shared" si="6"/>
        <v>137492.27000000002</v>
      </c>
      <c r="E15" s="2">
        <v>30515.18</v>
      </c>
      <c r="F15" s="3">
        <f t="shared" si="1"/>
        <v>179911.72</v>
      </c>
      <c r="G15" s="2">
        <v>95180.86</v>
      </c>
      <c r="H15" s="2">
        <v>4560.7</v>
      </c>
      <c r="I15" s="2">
        <v>76734.26</v>
      </c>
      <c r="J15" s="2"/>
      <c r="K15" s="2"/>
      <c r="L15" s="2"/>
      <c r="M15" s="2"/>
      <c r="N15" s="2">
        <v>2050.33</v>
      </c>
      <c r="O15" s="3">
        <f t="shared" si="2"/>
        <v>1385.57</v>
      </c>
      <c r="P15" s="2"/>
      <c r="Q15" s="2"/>
      <c r="R15" s="2">
        <v>1385.57</v>
      </c>
      <c r="S15" s="2"/>
      <c r="T15" s="2"/>
      <c r="U15" s="2"/>
      <c r="V15" s="2"/>
      <c r="W15" s="2"/>
      <c r="X15" s="3">
        <f t="shared" si="3"/>
        <v>347919.17000000004</v>
      </c>
    </row>
    <row r="16" spans="1:24" ht="15">
      <c r="A16" s="30" t="s">
        <v>12</v>
      </c>
      <c r="B16" s="2">
        <v>10818.15</v>
      </c>
      <c r="C16" s="2">
        <v>17052.64</v>
      </c>
      <c r="D16" s="2">
        <f t="shared" si="6"/>
        <v>27870.79</v>
      </c>
      <c r="E16" s="2">
        <v>6185.67</v>
      </c>
      <c r="F16" s="3">
        <f t="shared" si="1"/>
        <v>33715.52</v>
      </c>
      <c r="G16" s="2">
        <v>1748.86</v>
      </c>
      <c r="H16" s="2">
        <v>13143.9</v>
      </c>
      <c r="I16" s="2">
        <v>17822.25</v>
      </c>
      <c r="J16" s="2"/>
      <c r="K16" s="2"/>
      <c r="L16" s="2"/>
      <c r="M16" s="2"/>
      <c r="N16" s="2">
        <v>865.06</v>
      </c>
      <c r="O16" s="3">
        <f t="shared" si="2"/>
        <v>135.45</v>
      </c>
      <c r="P16" s="2"/>
      <c r="Q16" s="2"/>
      <c r="R16" s="2">
        <v>135.45</v>
      </c>
      <c r="S16" s="2"/>
      <c r="T16" s="2"/>
      <c r="U16" s="2"/>
      <c r="V16" s="2"/>
      <c r="W16" s="2"/>
      <c r="X16" s="3">
        <f t="shared" si="3"/>
        <v>67771.98</v>
      </c>
    </row>
    <row r="17" spans="1:24" ht="15">
      <c r="A17" s="30" t="s">
        <v>13</v>
      </c>
      <c r="B17" s="2">
        <v>26528.5</v>
      </c>
      <c r="C17" s="2">
        <v>46083.65</v>
      </c>
      <c r="D17" s="2">
        <f t="shared" si="6"/>
        <v>72612.15</v>
      </c>
      <c r="E17" s="2">
        <v>16115.62</v>
      </c>
      <c r="F17" s="3">
        <f t="shared" si="1"/>
        <v>58510.3</v>
      </c>
      <c r="G17" s="2">
        <v>65968.06</v>
      </c>
      <c r="H17" s="2">
        <v>16274.58</v>
      </c>
      <c r="I17" s="2">
        <v>17884.43</v>
      </c>
      <c r="J17" s="2"/>
      <c r="K17" s="2"/>
      <c r="L17" s="2"/>
      <c r="M17" s="2"/>
      <c r="N17" s="2">
        <v>2892.68</v>
      </c>
      <c r="O17" s="3">
        <f t="shared" si="2"/>
        <v>-44509.45</v>
      </c>
      <c r="P17" s="2">
        <v>-46435.45</v>
      </c>
      <c r="Q17" s="2"/>
      <c r="R17" s="2">
        <v>1926</v>
      </c>
      <c r="S17" s="2"/>
      <c r="T17" s="2"/>
      <c r="U17" s="2"/>
      <c r="V17" s="2"/>
      <c r="W17" s="2"/>
      <c r="X17" s="3">
        <f t="shared" si="3"/>
        <v>147238.07</v>
      </c>
    </row>
    <row r="18" spans="1:24" ht="15">
      <c r="A18" s="30" t="s">
        <v>24</v>
      </c>
      <c r="B18" s="2">
        <v>52523.02</v>
      </c>
      <c r="C18" s="2">
        <v>49818.08</v>
      </c>
      <c r="D18" s="2">
        <f t="shared" si="6"/>
        <v>102341.1</v>
      </c>
      <c r="E18" s="2">
        <v>22713.7</v>
      </c>
      <c r="F18" s="3">
        <f t="shared" si="1"/>
        <v>35344.409999999996</v>
      </c>
      <c r="G18" s="2">
        <v>4580.86</v>
      </c>
      <c r="H18" s="2">
        <v>3085.34</v>
      </c>
      <c r="I18" s="2">
        <v>23288.1</v>
      </c>
      <c r="J18" s="2"/>
      <c r="K18" s="2"/>
      <c r="L18" s="2"/>
      <c r="M18" s="2"/>
      <c r="N18" s="2">
        <v>2113.41</v>
      </c>
      <c r="O18" s="3">
        <f t="shared" si="2"/>
        <v>2276.7</v>
      </c>
      <c r="P18" s="2"/>
      <c r="Q18" s="2"/>
      <c r="R18" s="2">
        <v>2276.7</v>
      </c>
      <c r="S18" s="2"/>
      <c r="T18" s="2"/>
      <c r="U18" s="2"/>
      <c r="V18" s="2"/>
      <c r="W18" s="2"/>
      <c r="X18" s="3">
        <f t="shared" si="3"/>
        <v>160399.21</v>
      </c>
    </row>
    <row r="19" spans="1:24" ht="15">
      <c r="A19" s="30" t="s">
        <v>14</v>
      </c>
      <c r="B19" s="2">
        <v>17498.61</v>
      </c>
      <c r="C19" s="2">
        <v>34801.66</v>
      </c>
      <c r="D19" s="2">
        <f t="shared" si="6"/>
        <v>52300.270000000004</v>
      </c>
      <c r="E19" s="2">
        <v>11607.58</v>
      </c>
      <c r="F19" s="3">
        <f t="shared" si="1"/>
        <v>13649</v>
      </c>
      <c r="G19" s="2">
        <v>5543.16</v>
      </c>
      <c r="H19" s="2">
        <v>3830.58</v>
      </c>
      <c r="I19" s="2">
        <v>2822.26</v>
      </c>
      <c r="J19" s="2"/>
      <c r="K19" s="2"/>
      <c r="L19" s="2"/>
      <c r="M19" s="2"/>
      <c r="N19" s="2">
        <v>1113.8</v>
      </c>
      <c r="O19" s="3">
        <f t="shared" si="2"/>
        <v>339.2</v>
      </c>
      <c r="P19" s="2"/>
      <c r="Q19" s="2"/>
      <c r="R19" s="2">
        <v>339.2</v>
      </c>
      <c r="S19" s="2"/>
      <c r="T19" s="2"/>
      <c r="U19" s="2"/>
      <c r="V19" s="2"/>
      <c r="W19" s="2"/>
      <c r="X19" s="3">
        <f t="shared" si="3"/>
        <v>77556.85</v>
      </c>
    </row>
    <row r="20" spans="1:24" ht="15">
      <c r="A20" s="30" t="s">
        <v>15</v>
      </c>
      <c r="B20" s="2">
        <v>7014.27</v>
      </c>
      <c r="C20" s="2">
        <v>54240.37</v>
      </c>
      <c r="D20" s="2">
        <f t="shared" si="6"/>
        <v>61254.64</v>
      </c>
      <c r="E20" s="2">
        <v>13594.92</v>
      </c>
      <c r="F20" s="3">
        <f t="shared" si="1"/>
        <v>24319.450000000004</v>
      </c>
      <c r="G20" s="2">
        <v>1748.86</v>
      </c>
      <c r="H20" s="2">
        <v>16039.68</v>
      </c>
      <c r="I20" s="2">
        <v>2884.43</v>
      </c>
      <c r="J20" s="2"/>
      <c r="K20" s="2"/>
      <c r="L20" s="2"/>
      <c r="M20" s="2"/>
      <c r="N20" s="2">
        <v>2070.58</v>
      </c>
      <c r="O20" s="3">
        <f t="shared" si="2"/>
        <v>1575.9</v>
      </c>
      <c r="P20" s="2"/>
      <c r="Q20" s="2">
        <v>840</v>
      </c>
      <c r="R20" s="2">
        <v>735.9</v>
      </c>
      <c r="S20" s="2"/>
      <c r="T20" s="2"/>
      <c r="U20" s="2"/>
      <c r="V20" s="2"/>
      <c r="W20" s="2"/>
      <c r="X20" s="3">
        <f t="shared" si="3"/>
        <v>99169.01000000001</v>
      </c>
    </row>
    <row r="21" spans="1:24" ht="15">
      <c r="A21" s="34" t="s">
        <v>38</v>
      </c>
      <c r="B21" s="2"/>
      <c r="C21" s="2">
        <v>16211.77</v>
      </c>
      <c r="D21" s="2">
        <f t="shared" si="6"/>
        <v>16211.77</v>
      </c>
      <c r="E21" s="2">
        <v>3598.06</v>
      </c>
      <c r="F21" s="3">
        <f t="shared" si="1"/>
        <v>25439.73</v>
      </c>
      <c r="G21" s="2">
        <v>2693.86</v>
      </c>
      <c r="H21" s="2">
        <v>17842.68</v>
      </c>
      <c r="I21" s="2">
        <v>3753.34</v>
      </c>
      <c r="J21" s="2"/>
      <c r="K21" s="2"/>
      <c r="L21" s="2"/>
      <c r="M21" s="2"/>
      <c r="N21" s="2"/>
      <c r="O21" s="3">
        <f t="shared" si="2"/>
        <v>1149.85</v>
      </c>
      <c r="P21" s="2"/>
      <c r="Q21" s="2"/>
      <c r="R21" s="2">
        <v>1149.85</v>
      </c>
      <c r="S21" s="2"/>
      <c r="T21" s="2"/>
      <c r="U21" s="2"/>
      <c r="V21" s="2"/>
      <c r="W21" s="2"/>
      <c r="X21" s="3">
        <f t="shared" si="3"/>
        <v>45249.56</v>
      </c>
    </row>
    <row r="22" spans="1:24" ht="15">
      <c r="A22" s="30" t="s">
        <v>16</v>
      </c>
      <c r="B22" s="2">
        <v>29666.83</v>
      </c>
      <c r="C22" s="2">
        <v>13484.21</v>
      </c>
      <c r="D22" s="2">
        <f t="shared" si="6"/>
        <v>43151.04</v>
      </c>
      <c r="E22" s="2">
        <v>9576.99</v>
      </c>
      <c r="F22" s="3">
        <f t="shared" si="1"/>
        <v>19798.54</v>
      </c>
      <c r="G22" s="2">
        <v>1748.86</v>
      </c>
      <c r="H22" s="2">
        <v>12599.4</v>
      </c>
      <c r="I22" s="2">
        <v>2222.26</v>
      </c>
      <c r="J22" s="2"/>
      <c r="K22" s="2"/>
      <c r="L22" s="2"/>
      <c r="M22" s="2"/>
      <c r="N22" s="2">
        <v>2408.4</v>
      </c>
      <c r="O22" s="3">
        <f t="shared" si="2"/>
        <v>819.62</v>
      </c>
      <c r="P22" s="2"/>
      <c r="Q22" s="2"/>
      <c r="R22" s="2">
        <v>471.44</v>
      </c>
      <c r="S22" s="2">
        <v>348.18</v>
      </c>
      <c r="T22" s="2"/>
      <c r="U22" s="2"/>
      <c r="V22" s="2"/>
      <c r="W22" s="2"/>
      <c r="X22" s="3">
        <f t="shared" si="3"/>
        <v>72526.57</v>
      </c>
    </row>
    <row r="23" spans="1:24" ht="15">
      <c r="A23" s="30" t="s">
        <v>17</v>
      </c>
      <c r="B23" s="2">
        <v>101491.53</v>
      </c>
      <c r="C23" s="2">
        <v>59918.74</v>
      </c>
      <c r="D23" s="2">
        <f aca="true" t="shared" si="7" ref="D23:D35">SUM(B23:C23)</f>
        <v>161410.27</v>
      </c>
      <c r="E23" s="2">
        <v>35823.57</v>
      </c>
      <c r="F23" s="3">
        <f t="shared" si="1"/>
        <v>20635.399999999998</v>
      </c>
      <c r="G23" s="2">
        <v>4580.86</v>
      </c>
      <c r="H23" s="2">
        <v>12514.62</v>
      </c>
      <c r="I23" s="2">
        <v>2160.1</v>
      </c>
      <c r="J23" s="2"/>
      <c r="K23" s="2"/>
      <c r="L23" s="2"/>
      <c r="M23" s="2"/>
      <c r="N23" s="2"/>
      <c r="O23" s="3">
        <f t="shared" si="2"/>
        <v>1379.82</v>
      </c>
      <c r="P23" s="2"/>
      <c r="Q23" s="2"/>
      <c r="R23" s="2">
        <v>1379.82</v>
      </c>
      <c r="S23" s="3"/>
      <c r="T23" s="2"/>
      <c r="U23" s="2"/>
      <c r="V23" s="2"/>
      <c r="W23" s="2"/>
      <c r="X23" s="3">
        <f t="shared" si="3"/>
        <v>217869.24</v>
      </c>
    </row>
    <row r="24" spans="1:24" ht="15">
      <c r="A24" s="30" t="s">
        <v>18</v>
      </c>
      <c r="B24" s="2"/>
      <c r="C24" s="2">
        <v>25010.97</v>
      </c>
      <c r="D24" s="2">
        <f t="shared" si="7"/>
        <v>25010.97</v>
      </c>
      <c r="E24" s="2">
        <v>5550.96</v>
      </c>
      <c r="F24" s="3">
        <f t="shared" si="1"/>
        <v>22652.730000000003</v>
      </c>
      <c r="G24" s="2">
        <v>4580.86</v>
      </c>
      <c r="H24" s="2">
        <v>8854.78</v>
      </c>
      <c r="I24" s="2">
        <v>7952.26</v>
      </c>
      <c r="J24" s="2"/>
      <c r="K24" s="2"/>
      <c r="L24" s="2"/>
      <c r="M24" s="2"/>
      <c r="N24" s="2"/>
      <c r="O24" s="3">
        <f t="shared" si="2"/>
        <v>1264.83</v>
      </c>
      <c r="P24" s="2"/>
      <c r="Q24" s="2"/>
      <c r="R24" s="2">
        <v>1264.83</v>
      </c>
      <c r="S24" s="2"/>
      <c r="T24" s="2"/>
      <c r="U24" s="2"/>
      <c r="V24" s="2"/>
      <c r="W24" s="2"/>
      <c r="X24" s="3">
        <f t="shared" si="3"/>
        <v>53214.66</v>
      </c>
    </row>
    <row r="25" spans="1:24" ht="15">
      <c r="A25" s="30" t="s">
        <v>27</v>
      </c>
      <c r="B25" s="2">
        <v>66928.28</v>
      </c>
      <c r="C25" s="2">
        <v>9394.05</v>
      </c>
      <c r="D25" s="2">
        <f t="shared" si="7"/>
        <v>76322.33</v>
      </c>
      <c r="E25" s="2">
        <v>16939.06</v>
      </c>
      <c r="F25" s="3">
        <f t="shared" si="1"/>
        <v>10631.619999999999</v>
      </c>
      <c r="G25" s="2">
        <v>1748.86</v>
      </c>
      <c r="H25" s="2">
        <v>3090.92</v>
      </c>
      <c r="I25" s="2">
        <v>2760.1</v>
      </c>
      <c r="J25" s="2"/>
      <c r="K25" s="2"/>
      <c r="L25" s="2"/>
      <c r="M25" s="2"/>
      <c r="N25" s="2">
        <v>1249.48</v>
      </c>
      <c r="O25" s="3">
        <f t="shared" si="2"/>
        <v>1782.26</v>
      </c>
      <c r="P25" s="2"/>
      <c r="Q25" s="2"/>
      <c r="R25" s="2">
        <v>1782.26</v>
      </c>
      <c r="S25" s="2"/>
      <c r="T25" s="2"/>
      <c r="U25" s="2"/>
      <c r="V25" s="2"/>
      <c r="W25" s="2"/>
      <c r="X25" s="3">
        <f t="shared" si="3"/>
        <v>103893.01</v>
      </c>
    </row>
    <row r="26" spans="1:24" ht="15">
      <c r="A26" s="30" t="s">
        <v>33</v>
      </c>
      <c r="B26" s="2">
        <v>31777.4</v>
      </c>
      <c r="C26" s="2"/>
      <c r="D26" s="2">
        <f t="shared" si="7"/>
        <v>31777.4</v>
      </c>
      <c r="E26" s="2">
        <v>7052.71</v>
      </c>
      <c r="F26" s="3">
        <f t="shared" si="1"/>
        <v>6821.75</v>
      </c>
      <c r="G26" s="2"/>
      <c r="H26" s="2">
        <v>6821.75</v>
      </c>
      <c r="I26" s="2"/>
      <c r="J26" s="2"/>
      <c r="K26" s="2"/>
      <c r="L26" s="2"/>
      <c r="M26" s="2"/>
      <c r="N26" s="2"/>
      <c r="O26" s="3">
        <f t="shared" si="2"/>
        <v>0</v>
      </c>
      <c r="P26" s="2"/>
      <c r="Q26" s="2"/>
      <c r="R26" s="2"/>
      <c r="S26" s="2"/>
      <c r="T26" s="2"/>
      <c r="U26" s="2"/>
      <c r="V26" s="2"/>
      <c r="W26" s="2"/>
      <c r="X26" s="3">
        <f t="shared" si="3"/>
        <v>45651.86</v>
      </c>
    </row>
    <row r="27" spans="1:24" ht="15">
      <c r="A27" s="30" t="s">
        <v>19</v>
      </c>
      <c r="B27" s="2">
        <v>119679.75</v>
      </c>
      <c r="C27" s="2">
        <v>26903.2</v>
      </c>
      <c r="D27" s="2">
        <f t="shared" si="7"/>
        <v>146582.95</v>
      </c>
      <c r="E27" s="2">
        <v>32532.78</v>
      </c>
      <c r="F27" s="3">
        <f t="shared" si="1"/>
        <v>6839.93</v>
      </c>
      <c r="G27" s="2">
        <v>1748.86</v>
      </c>
      <c r="H27" s="2"/>
      <c r="I27" s="2">
        <v>2822.27</v>
      </c>
      <c r="J27" s="2"/>
      <c r="K27" s="2"/>
      <c r="L27" s="2"/>
      <c r="M27" s="2"/>
      <c r="N27" s="2">
        <v>888.98</v>
      </c>
      <c r="O27" s="3">
        <f t="shared" si="2"/>
        <v>1379.82</v>
      </c>
      <c r="P27" s="2"/>
      <c r="Q27" s="2"/>
      <c r="R27" s="2">
        <v>1379.82</v>
      </c>
      <c r="S27" s="2"/>
      <c r="T27" s="2"/>
      <c r="U27" s="2"/>
      <c r="V27" s="2"/>
      <c r="W27" s="2"/>
      <c r="X27" s="3">
        <f t="shared" si="3"/>
        <v>185955.66</v>
      </c>
    </row>
    <row r="28" spans="1:24" ht="15">
      <c r="A28" s="30" t="s">
        <v>20</v>
      </c>
      <c r="B28" s="2"/>
      <c r="C28" s="2"/>
      <c r="D28" s="2">
        <f t="shared" si="7"/>
        <v>0</v>
      </c>
      <c r="E28" s="2"/>
      <c r="F28" s="3">
        <f t="shared" si="1"/>
        <v>0</v>
      </c>
      <c r="G28" s="2"/>
      <c r="H28" s="2"/>
      <c r="I28" s="2"/>
      <c r="J28" s="2"/>
      <c r="K28" s="2"/>
      <c r="L28" s="2"/>
      <c r="M28" s="2"/>
      <c r="N28" s="2"/>
      <c r="O28" s="3">
        <f t="shared" si="2"/>
        <v>0</v>
      </c>
      <c r="P28" s="2"/>
      <c r="Q28" s="2"/>
      <c r="R28" s="2"/>
      <c r="S28" s="2"/>
      <c r="T28" s="2"/>
      <c r="U28" s="2"/>
      <c r="V28" s="2"/>
      <c r="W28" s="2"/>
      <c r="X28" s="3">
        <f t="shared" si="3"/>
        <v>0</v>
      </c>
    </row>
    <row r="29" spans="1:24" ht="15">
      <c r="A29" s="30" t="s">
        <v>21</v>
      </c>
      <c r="B29" s="2">
        <v>111235.69</v>
      </c>
      <c r="C29" s="2">
        <v>19623.56</v>
      </c>
      <c r="D29" s="2">
        <f t="shared" si="7"/>
        <v>130859.25</v>
      </c>
      <c r="E29" s="2">
        <v>29043.05</v>
      </c>
      <c r="F29" s="3">
        <f t="shared" si="1"/>
        <v>44060.14000000001</v>
      </c>
      <c r="G29" s="2">
        <v>1748.86</v>
      </c>
      <c r="H29" s="2">
        <v>17564.84</v>
      </c>
      <c r="I29" s="2">
        <v>17160.1</v>
      </c>
      <c r="J29" s="2"/>
      <c r="K29" s="2"/>
      <c r="L29" s="2"/>
      <c r="M29" s="2"/>
      <c r="N29" s="2">
        <v>3247.72</v>
      </c>
      <c r="O29" s="3">
        <f t="shared" si="2"/>
        <v>4338.62</v>
      </c>
      <c r="P29" s="2"/>
      <c r="Q29" s="2">
        <v>831.6</v>
      </c>
      <c r="R29" s="2">
        <v>3507.02</v>
      </c>
      <c r="S29" s="2"/>
      <c r="T29" s="2"/>
      <c r="U29" s="2"/>
      <c r="V29" s="2"/>
      <c r="W29" s="2"/>
      <c r="X29" s="3">
        <f t="shared" si="3"/>
        <v>203962.44</v>
      </c>
    </row>
    <row r="30" spans="1:24" ht="15">
      <c r="A30" s="30" t="s">
        <v>22</v>
      </c>
      <c r="B30" s="2">
        <v>22536.72</v>
      </c>
      <c r="C30" s="2">
        <v>15405.97</v>
      </c>
      <c r="D30" s="2">
        <f t="shared" si="7"/>
        <v>37942.69</v>
      </c>
      <c r="E30" s="2">
        <v>8421.04</v>
      </c>
      <c r="F30" s="3">
        <f t="shared" si="1"/>
        <v>26737.39</v>
      </c>
      <c r="G30" s="2">
        <v>1748.86</v>
      </c>
      <c r="H30" s="2">
        <v>6641.94</v>
      </c>
      <c r="I30" s="2">
        <v>17222.26</v>
      </c>
      <c r="J30" s="2"/>
      <c r="K30" s="2"/>
      <c r="L30" s="2"/>
      <c r="M30" s="2"/>
      <c r="N30" s="2"/>
      <c r="O30" s="3">
        <f t="shared" si="2"/>
        <v>1124.33</v>
      </c>
      <c r="P30" s="2"/>
      <c r="Q30" s="2"/>
      <c r="R30" s="2">
        <v>776.15</v>
      </c>
      <c r="S30" s="2">
        <v>348.18</v>
      </c>
      <c r="T30" s="2"/>
      <c r="U30" s="2"/>
      <c r="V30" s="2"/>
      <c r="W30" s="2"/>
      <c r="X30" s="3">
        <f t="shared" si="3"/>
        <v>73101.12</v>
      </c>
    </row>
    <row r="31" spans="1:24" ht="15">
      <c r="A31" s="30" t="s">
        <v>23</v>
      </c>
      <c r="B31" s="2">
        <v>12841.09</v>
      </c>
      <c r="C31" s="2">
        <v>50558.73</v>
      </c>
      <c r="D31" s="2">
        <f t="shared" si="7"/>
        <v>63399.82000000001</v>
      </c>
      <c r="E31" s="2">
        <v>14071.04</v>
      </c>
      <c r="F31" s="3">
        <f t="shared" si="1"/>
        <v>28598.1</v>
      </c>
      <c r="G31" s="2">
        <v>4580.36</v>
      </c>
      <c r="H31" s="2">
        <v>13051.75</v>
      </c>
      <c r="I31" s="2">
        <v>2284.43</v>
      </c>
      <c r="J31" s="2"/>
      <c r="K31" s="2"/>
      <c r="L31" s="2"/>
      <c r="M31" s="2"/>
      <c r="N31" s="2">
        <v>4151.16</v>
      </c>
      <c r="O31" s="3">
        <f t="shared" si="2"/>
        <v>4530.4</v>
      </c>
      <c r="P31" s="2"/>
      <c r="Q31" s="2"/>
      <c r="R31" s="2">
        <v>4530.4</v>
      </c>
      <c r="S31" s="5"/>
      <c r="T31" s="2"/>
      <c r="U31" s="2"/>
      <c r="V31" s="2"/>
      <c r="W31" s="2"/>
      <c r="X31" s="3">
        <f t="shared" si="3"/>
        <v>106068.96000000002</v>
      </c>
    </row>
    <row r="32" spans="1:24" ht="15">
      <c r="A32" s="34"/>
      <c r="B32" s="2"/>
      <c r="C32" s="2"/>
      <c r="D32" s="2">
        <f t="shared" si="7"/>
        <v>0</v>
      </c>
      <c r="E32" s="2"/>
      <c r="F32" s="3">
        <f t="shared" si="1"/>
        <v>0</v>
      </c>
      <c r="G32" s="2"/>
      <c r="H32" s="2"/>
      <c r="I32" s="2"/>
      <c r="J32" s="2"/>
      <c r="K32" s="2"/>
      <c r="L32" s="2"/>
      <c r="M32" s="2"/>
      <c r="N32" s="2"/>
      <c r="O32" s="3">
        <f t="shared" si="2"/>
        <v>0</v>
      </c>
      <c r="P32" s="2"/>
      <c r="Q32" s="2"/>
      <c r="R32" s="2"/>
      <c r="S32" s="2"/>
      <c r="T32" s="2"/>
      <c r="U32" s="2"/>
      <c r="V32" s="2"/>
      <c r="W32" s="2"/>
      <c r="X32" s="3">
        <f t="shared" si="3"/>
        <v>0</v>
      </c>
    </row>
    <row r="33" spans="1:24" ht="15">
      <c r="A33" s="34"/>
      <c r="B33" s="2"/>
      <c r="C33" s="2"/>
      <c r="D33" s="2">
        <f t="shared" si="7"/>
        <v>0</v>
      </c>
      <c r="E33" s="2"/>
      <c r="F33" s="3">
        <f t="shared" si="1"/>
        <v>0</v>
      </c>
      <c r="G33" s="2"/>
      <c r="H33" s="2"/>
      <c r="I33" s="2"/>
      <c r="J33" s="2"/>
      <c r="K33" s="2"/>
      <c r="L33" s="2"/>
      <c r="M33" s="2"/>
      <c r="N33" s="2"/>
      <c r="O33" s="3">
        <f t="shared" si="2"/>
        <v>0</v>
      </c>
      <c r="P33" s="2"/>
      <c r="Q33" s="2"/>
      <c r="R33" s="2"/>
      <c r="S33" s="2"/>
      <c r="T33" s="2"/>
      <c r="U33" s="2"/>
      <c r="V33" s="2"/>
      <c r="W33" s="2"/>
      <c r="X33" s="3">
        <f t="shared" si="3"/>
        <v>0</v>
      </c>
    </row>
    <row r="34" spans="1:24" ht="15">
      <c r="A34" s="34"/>
      <c r="B34" s="2"/>
      <c r="C34" s="2"/>
      <c r="D34" s="2">
        <f t="shared" si="7"/>
        <v>0</v>
      </c>
      <c r="E34" s="2"/>
      <c r="F34" s="3">
        <f t="shared" si="1"/>
        <v>0</v>
      </c>
      <c r="G34" s="2"/>
      <c r="H34" s="2"/>
      <c r="I34" s="2"/>
      <c r="J34" s="2"/>
      <c r="K34" s="2"/>
      <c r="L34" s="2"/>
      <c r="M34" s="2"/>
      <c r="N34" s="2"/>
      <c r="O34" s="3">
        <f t="shared" si="2"/>
        <v>0</v>
      </c>
      <c r="P34" s="2"/>
      <c r="Q34" s="2"/>
      <c r="R34" s="2"/>
      <c r="S34" s="2"/>
      <c r="T34" s="2"/>
      <c r="U34" s="2"/>
      <c r="V34" s="2"/>
      <c r="W34" s="2"/>
      <c r="X34" s="3">
        <f t="shared" si="3"/>
        <v>0</v>
      </c>
    </row>
    <row r="35" spans="1:24" ht="15">
      <c r="A35" s="35"/>
      <c r="B35" s="2"/>
      <c r="C35" s="2"/>
      <c r="D35" s="2">
        <f t="shared" si="7"/>
        <v>0</v>
      </c>
      <c r="E35" s="2"/>
      <c r="F35" s="3">
        <f t="shared" si="1"/>
        <v>0</v>
      </c>
      <c r="G35" s="2"/>
      <c r="H35" s="2"/>
      <c r="I35" s="2"/>
      <c r="J35" s="2"/>
      <c r="K35" s="2"/>
      <c r="L35" s="2"/>
      <c r="M35" s="2"/>
      <c r="N35" s="2"/>
      <c r="O35" s="3">
        <f t="shared" si="2"/>
        <v>0</v>
      </c>
      <c r="P35" s="2"/>
      <c r="Q35" s="2"/>
      <c r="R35" s="2"/>
      <c r="S35" s="2"/>
      <c r="T35" s="2"/>
      <c r="U35" s="2"/>
      <c r="V35" s="2"/>
      <c r="W35" s="2"/>
      <c r="X35" s="3">
        <f t="shared" si="3"/>
        <v>0</v>
      </c>
    </row>
    <row r="36" spans="1:24" ht="15">
      <c r="A36" s="34" t="s">
        <v>6</v>
      </c>
      <c r="B36" s="3">
        <f aca="true" t="shared" si="8" ref="B36:H36">SUM(B9:B35)</f>
        <v>914094.7700000001</v>
      </c>
      <c r="C36" s="3">
        <f t="shared" si="8"/>
        <v>643600.5600000002</v>
      </c>
      <c r="D36" s="3">
        <f t="shared" si="8"/>
        <v>1557695.33</v>
      </c>
      <c r="E36" s="2">
        <f t="shared" si="8"/>
        <v>345716.62999999995</v>
      </c>
      <c r="F36" s="3">
        <f t="shared" si="1"/>
        <v>693430.3599999999</v>
      </c>
      <c r="G36" s="2">
        <f t="shared" si="8"/>
        <v>233028.97999999984</v>
      </c>
      <c r="H36" s="2">
        <f t="shared" si="8"/>
        <v>185769.53</v>
      </c>
      <c r="I36" s="2">
        <f aca="true" t="shared" si="9" ref="I36:O36">SUM(I9:I35)</f>
        <v>269021.21</v>
      </c>
      <c r="J36" s="2">
        <f t="shared" si="9"/>
        <v>0</v>
      </c>
      <c r="K36" s="2">
        <f t="shared" si="9"/>
        <v>0</v>
      </c>
      <c r="L36" s="2">
        <f t="shared" si="9"/>
        <v>0</v>
      </c>
      <c r="M36" s="2">
        <f t="shared" si="9"/>
        <v>0</v>
      </c>
      <c r="N36" s="2">
        <f t="shared" si="9"/>
        <v>27414.01</v>
      </c>
      <c r="O36" s="2">
        <f t="shared" si="9"/>
        <v>-21803.369999999995</v>
      </c>
      <c r="P36" s="2">
        <f>SUM(P10:P35)</f>
        <v>-51299.45</v>
      </c>
      <c r="Q36" s="2">
        <f>SUM(Q10:Q35)</f>
        <v>1671.6</v>
      </c>
      <c r="R36" s="2">
        <f>SUM(R9:R35)</f>
        <v>27128.120000000003</v>
      </c>
      <c r="S36" s="3">
        <f>SUM(S9:S35)</f>
        <v>696.36</v>
      </c>
      <c r="T36" s="3">
        <f>SUM(T10:T35)</f>
        <v>0</v>
      </c>
      <c r="U36" s="3">
        <f>SUM(U10:U35)</f>
        <v>0</v>
      </c>
      <c r="V36" s="3">
        <f>SUM(V9:V35)</f>
        <v>0</v>
      </c>
      <c r="W36" s="2"/>
      <c r="X36" s="3">
        <f t="shared" si="3"/>
        <v>2596842.32</v>
      </c>
    </row>
    <row r="37" spans="1:24" ht="15">
      <c r="A37" s="34" t="s">
        <v>25</v>
      </c>
      <c r="B37" s="3">
        <f>SUM(B36,B8)</f>
        <v>1348310.08</v>
      </c>
      <c r="C37" s="3">
        <f>SUM(C36,C8)</f>
        <v>857472.8100000002</v>
      </c>
      <c r="D37" s="3">
        <f>D8+D36</f>
        <v>2205782.89</v>
      </c>
      <c r="E37" s="7">
        <f>E8+E36</f>
        <v>489553.8999999999</v>
      </c>
      <c r="F37" s="3">
        <f>G37+H37+I37+N37+O37+U37</f>
        <v>779041.0399999998</v>
      </c>
      <c r="G37" s="2">
        <f aca="true" t="shared" si="10" ref="G37:N37">G8+G36</f>
        <v>236583.51999999984</v>
      </c>
      <c r="H37" s="2">
        <f t="shared" si="10"/>
        <v>235444.41999999998</v>
      </c>
      <c r="I37" s="2">
        <f t="shared" si="10"/>
        <v>274651.44</v>
      </c>
      <c r="J37" s="2">
        <f t="shared" si="10"/>
        <v>0</v>
      </c>
      <c r="K37" s="2">
        <f t="shared" si="10"/>
        <v>0</v>
      </c>
      <c r="L37" s="2">
        <f t="shared" si="10"/>
        <v>0</v>
      </c>
      <c r="M37" s="2">
        <f t="shared" si="10"/>
        <v>0</v>
      </c>
      <c r="N37" s="2">
        <f t="shared" si="10"/>
        <v>30959.19</v>
      </c>
      <c r="O37" s="3">
        <f>P37+Q37+R37+S37+T37</f>
        <v>1402.4700000000066</v>
      </c>
      <c r="P37" s="2">
        <f aca="true" t="shared" si="11" ref="P37:U37">P8+P36</f>
        <v>-51299.45</v>
      </c>
      <c r="Q37" s="2">
        <f t="shared" si="11"/>
        <v>5882.4</v>
      </c>
      <c r="R37" s="2">
        <f t="shared" si="11"/>
        <v>45573.94</v>
      </c>
      <c r="S37" s="3">
        <f t="shared" si="11"/>
        <v>1044.54</v>
      </c>
      <c r="T37" s="3">
        <f t="shared" si="11"/>
        <v>201.04</v>
      </c>
      <c r="U37" s="3">
        <f t="shared" si="11"/>
        <v>0</v>
      </c>
      <c r="V37" s="3">
        <f>SUM(V36,V8)</f>
        <v>0</v>
      </c>
      <c r="W37" s="2"/>
      <c r="X37" s="3">
        <f>D37+E37+F37+U37+V37</f>
        <v>3474377.83</v>
      </c>
    </row>
    <row r="38" spans="1:24" ht="15">
      <c r="A38" s="29" t="s">
        <v>50</v>
      </c>
      <c r="B38" s="2">
        <v>2111</v>
      </c>
      <c r="C38" s="2">
        <v>2111</v>
      </c>
      <c r="D38" s="2">
        <v>2110</v>
      </c>
      <c r="E38" s="2">
        <v>2120</v>
      </c>
      <c r="F38" s="2">
        <v>2200</v>
      </c>
      <c r="G38" s="2">
        <v>2210</v>
      </c>
      <c r="H38" s="2">
        <v>2230</v>
      </c>
      <c r="I38" s="2">
        <v>2240</v>
      </c>
      <c r="J38" s="2">
        <v>2800</v>
      </c>
      <c r="K38" s="2"/>
      <c r="L38" s="2"/>
      <c r="M38" s="2"/>
      <c r="N38" s="2">
        <v>2250</v>
      </c>
      <c r="O38" s="2">
        <v>2270</v>
      </c>
      <c r="P38" s="2">
        <v>2271</v>
      </c>
      <c r="Q38" s="2">
        <v>2272</v>
      </c>
      <c r="R38" s="2">
        <v>2273</v>
      </c>
      <c r="S38" s="2">
        <v>2274</v>
      </c>
      <c r="T38" s="2">
        <v>2275</v>
      </c>
      <c r="U38" s="2">
        <v>2282</v>
      </c>
      <c r="V38" s="1">
        <v>2730</v>
      </c>
      <c r="W38" s="2"/>
      <c r="X38" s="3"/>
    </row>
    <row r="39" ht="15">
      <c r="I39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C11">
      <selection activeCell="J40" sqref="J40"/>
    </sheetView>
  </sheetViews>
  <sheetFormatPr defaultColWidth="9.00390625" defaultRowHeight="12.75"/>
  <cols>
    <col min="1" max="1" width="18.125" style="0" customWidth="1"/>
    <col min="2" max="2" width="10.625" style="0" customWidth="1"/>
    <col min="3" max="3" width="9.625" style="0" customWidth="1"/>
    <col min="4" max="4" width="10.75390625" style="0" customWidth="1"/>
    <col min="5" max="5" width="10.25390625" style="0" customWidth="1"/>
    <col min="6" max="6" width="10.375" style="0" customWidth="1"/>
    <col min="7" max="8" width="9.875" style="0" customWidth="1"/>
    <col min="9" max="9" width="8.25390625" style="0" customWidth="1"/>
    <col min="10" max="10" width="7.625" style="0" customWidth="1"/>
    <col min="11" max="11" width="3.375" style="0" customWidth="1"/>
    <col min="12" max="12" width="8.00390625" style="0" customWidth="1"/>
    <col min="13" max="13" width="2.375" style="0" customWidth="1"/>
    <col min="14" max="14" width="7.625" style="0" customWidth="1"/>
    <col min="15" max="15" width="9.75390625" style="0" customWidth="1"/>
    <col min="16" max="16" width="9.625" style="0" customWidth="1"/>
    <col min="17" max="17" width="8.125" style="0" customWidth="1"/>
    <col min="19" max="19" width="11.875" style="0" customWidth="1"/>
    <col min="20" max="20" width="8.875" style="0" customWidth="1"/>
    <col min="21" max="21" width="5.25390625" style="0" customWidth="1"/>
    <col min="22" max="22" width="8.375" style="0" customWidth="1"/>
    <col min="23" max="23" width="2.125" style="0" customWidth="1"/>
    <col min="24" max="24" width="16.00390625" style="0" customWidth="1"/>
  </cols>
  <sheetData>
    <row r="1" spans="1:24" ht="12.75">
      <c r="A1" s="34" t="s">
        <v>0</v>
      </c>
      <c r="B1" s="2">
        <f>SUM('за 6міс.19 р.'!B1+'липень 19 р.'!B1)</f>
        <v>0</v>
      </c>
      <c r="C1" s="2">
        <f>SUM('за 6міс.19 р.'!C1+'липень 19 р.'!C1)</f>
        <v>0</v>
      </c>
      <c r="D1" s="2">
        <f>SUM('за 6міс.19 р.'!D1+'липень 19 р.'!D1)</f>
        <v>0</v>
      </c>
      <c r="E1" s="2">
        <f>SUM('за 6міс.19 р.'!E1+'липень 19 р.'!E1)</f>
        <v>0</v>
      </c>
      <c r="F1" s="2">
        <f>SUM('за 6міс.19 р.'!F1+'липень 19 р.'!F1)</f>
        <v>0</v>
      </c>
      <c r="G1" s="2">
        <f>SUM('за 6міс.19 р.'!G1+'липень 19 р.'!G1)</f>
        <v>0</v>
      </c>
      <c r="H1" s="2">
        <f>SUM('за 6міс.19 р.'!H1+'липень 19 р.'!H1)</f>
        <v>0</v>
      </c>
      <c r="I1" s="2">
        <f>SUM('за 6міс.19 р.'!I1+'липень 19 р.'!I1)</f>
        <v>0</v>
      </c>
      <c r="J1" s="2">
        <f>SUM('за 6міс.19 р.'!J1+'липень 19 р.'!J1)</f>
        <v>0</v>
      </c>
      <c r="K1" s="2">
        <f>SUM('за 6міс.19 р.'!K1+'липень 19 р.'!K1)</f>
        <v>0</v>
      </c>
      <c r="L1" s="2">
        <f>SUM('за 6міс.19 р.'!L1+'липень 19 р.'!L1)</f>
        <v>0</v>
      </c>
      <c r="M1" s="2">
        <f>SUM('за 6міс.19 р.'!M1+'липень 19 р.'!M1)</f>
        <v>0</v>
      </c>
      <c r="N1" s="2">
        <f>SUM('за 6міс.19 р.'!N1+'липень 19 р.'!N1)</f>
        <v>0</v>
      </c>
      <c r="O1" s="2">
        <f>SUM('за 6міс.19 р.'!O1+'липень 19 р.'!O1)</f>
        <v>0</v>
      </c>
      <c r="P1" s="2">
        <f>SUM('за 6міс.19 р.'!P1+'липень 19 р.'!P1)</f>
        <v>0</v>
      </c>
      <c r="Q1" s="2">
        <f>SUM('за 6міс.19 р.'!Q1+'липень 19 р.'!Q1)</f>
        <v>0</v>
      </c>
      <c r="R1" s="2">
        <f>SUM('за 6міс.19 р.'!R1+'липень 19 р.'!R1)</f>
        <v>0</v>
      </c>
      <c r="S1" s="2">
        <f>SUM('за 6міс.19 р.'!S1+'липень 19 р.'!S1)</f>
        <v>0</v>
      </c>
      <c r="T1" s="2">
        <f>SUM('за 6міс.19 р.'!T1+'липень 19 р.'!T1)</f>
        <v>0</v>
      </c>
      <c r="U1" s="2">
        <f>SUM('за 6міс.19 р.'!U1+'липень 19 р.'!U1)</f>
        <v>0</v>
      </c>
      <c r="V1" s="2">
        <f>SUM('за 6міс.19 р.'!V1+'липень 19 р.'!V1)</f>
        <v>0</v>
      </c>
      <c r="W1" s="2">
        <f>SUM('за 6міс.19 р.'!W1+'липень 19 р.'!W1)</f>
        <v>0</v>
      </c>
      <c r="X1" s="2">
        <f>SUM('за 6міс.19 р.'!X1+'липень 19 р.'!X1)</f>
        <v>0</v>
      </c>
    </row>
    <row r="2" spans="1:24" ht="12.75">
      <c r="A2" s="34" t="s">
        <v>1</v>
      </c>
      <c r="B2" s="2">
        <f>SUM('за 6міс.19 р.'!B2+'липень 19 р.'!B2)</f>
        <v>0</v>
      </c>
      <c r="C2" s="2">
        <f>SUM('за 6міс.19 р.'!C2+'липень 19 р.'!C2)</f>
        <v>0</v>
      </c>
      <c r="D2" s="2">
        <f>SUM('за 6міс.19 р.'!D2+'липень 19 р.'!D2)</f>
        <v>0</v>
      </c>
      <c r="E2" s="2">
        <f>SUM('за 6міс.19 р.'!E2+'липень 19 р.'!E2)</f>
        <v>0</v>
      </c>
      <c r="F2" s="2">
        <f>SUM('за 6міс.19 р.'!F2+'липень 19 р.'!F2)</f>
        <v>0</v>
      </c>
      <c r="G2" s="2">
        <f>SUM('за 6міс.19 р.'!G2+'липень 19 р.'!G2)</f>
        <v>0</v>
      </c>
      <c r="H2" s="2">
        <f>SUM('за 6міс.19 р.'!H2+'липень 19 р.'!H2)</f>
        <v>0</v>
      </c>
      <c r="I2" s="2">
        <f>SUM('за 6міс.19 р.'!I2+'липень 19 р.'!I2)</f>
        <v>0</v>
      </c>
      <c r="J2" s="2">
        <f>SUM('за 6міс.19 р.'!J2+'липень 19 р.'!J2)</f>
        <v>0</v>
      </c>
      <c r="K2" s="2">
        <f>SUM('за 6міс.19 р.'!K2+'липень 19 р.'!K2)</f>
        <v>0</v>
      </c>
      <c r="L2" s="2">
        <f>SUM('за 6міс.19 р.'!L2+'липень 19 р.'!L2)</f>
        <v>0</v>
      </c>
      <c r="M2" s="2">
        <f>SUM('за 6міс.19 р.'!M2+'липень 19 р.'!M2)</f>
        <v>0</v>
      </c>
      <c r="N2" s="2">
        <f>SUM('за 6міс.19 р.'!N2+'липень 19 р.'!N2)</f>
        <v>0</v>
      </c>
      <c r="O2" s="2">
        <f>SUM('за 6міс.19 р.'!O2+'липень 19 р.'!O2)</f>
        <v>0</v>
      </c>
      <c r="P2" s="2">
        <f>SUM('за 6міс.19 р.'!P2+'липень 19 р.'!P2)</f>
        <v>0</v>
      </c>
      <c r="Q2" s="2">
        <f>SUM('за 6міс.19 р.'!Q2+'липень 19 р.'!Q2)</f>
        <v>0</v>
      </c>
      <c r="R2" s="2">
        <f>SUM('за 6міс.19 р.'!R2+'липень 19 р.'!R2)</f>
        <v>0</v>
      </c>
      <c r="S2" s="2">
        <f>SUM('за 6міс.19 р.'!S2+'липень 19 р.'!S2)</f>
        <v>0</v>
      </c>
      <c r="T2" s="2">
        <f>SUM('за 6міс.19 р.'!T2+'липень 19 р.'!T2)</f>
        <v>0</v>
      </c>
      <c r="U2" s="2">
        <f>SUM('за 6міс.19 р.'!U2+'липень 19 р.'!U2)</f>
        <v>0</v>
      </c>
      <c r="V2" s="2">
        <f>SUM('за 6міс.19 р.'!V2+'липень 19 р.'!V2)</f>
        <v>0</v>
      </c>
      <c r="W2" s="2">
        <f>SUM('за 6міс.19 р.'!W2+'липень 19 р.'!W2)</f>
        <v>0</v>
      </c>
      <c r="X2" s="2">
        <f>SUM('за 6міс.19 р.'!X2+'липень 19 р.'!X2)</f>
        <v>0</v>
      </c>
    </row>
    <row r="3" spans="1:24" ht="12.75">
      <c r="A3" s="34" t="s">
        <v>2</v>
      </c>
      <c r="B3" s="2">
        <f>SUM('за 6міс.19 р.'!B3+'липень 19 р.'!B3)</f>
        <v>0</v>
      </c>
      <c r="C3" s="2">
        <f>SUM('за 6міс.19 р.'!C3+'липень 19 р.'!C3)</f>
        <v>0</v>
      </c>
      <c r="D3" s="2">
        <f>SUM('за 6міс.19 р.'!D3+'липень 19 р.'!D3)</f>
        <v>0</v>
      </c>
      <c r="E3" s="2">
        <f>SUM('за 6міс.19 р.'!E3+'липень 19 р.'!E3)</f>
        <v>0</v>
      </c>
      <c r="F3" s="2">
        <f>SUM('за 6міс.19 р.'!F3+'липень 19 р.'!F3)</f>
        <v>0</v>
      </c>
      <c r="G3" s="2">
        <f>SUM('за 6міс.19 р.'!G3+'липень 19 р.'!G3)</f>
        <v>0</v>
      </c>
      <c r="H3" s="2">
        <f>SUM('за 6міс.19 р.'!H3+'липень 19 р.'!H3)</f>
        <v>0</v>
      </c>
      <c r="I3" s="2">
        <f>SUM('за 6міс.19 р.'!I3+'липень 19 р.'!I3)</f>
        <v>0</v>
      </c>
      <c r="J3" s="2">
        <f>SUM('за 6міс.19 р.'!J3+'липень 19 р.'!J3)</f>
        <v>0</v>
      </c>
      <c r="K3" s="2">
        <f>SUM('за 6міс.19 р.'!K3+'липень 19 р.'!K3)</f>
        <v>0</v>
      </c>
      <c r="L3" s="2">
        <f>SUM('за 6міс.19 р.'!L3+'липень 19 р.'!L3)</f>
        <v>0</v>
      </c>
      <c r="M3" s="2">
        <f>SUM('за 6міс.19 р.'!M3+'липень 19 р.'!M3)</f>
        <v>0</v>
      </c>
      <c r="N3" s="2">
        <f>SUM('за 6міс.19 р.'!N3+'липень 19 р.'!N3)</f>
        <v>0</v>
      </c>
      <c r="O3" s="2">
        <f>SUM('за 6міс.19 р.'!O3+'липень 19 р.'!O3)</f>
        <v>0</v>
      </c>
      <c r="P3" s="2">
        <f>SUM('за 6міс.19 р.'!P3+'липень 19 р.'!P3)</f>
        <v>0</v>
      </c>
      <c r="Q3" s="2">
        <f>SUM('за 6міс.19 р.'!Q3+'липень 19 р.'!Q3)</f>
        <v>0</v>
      </c>
      <c r="R3" s="2">
        <f>SUM('за 6міс.19 р.'!R3+'липень 19 р.'!R3)</f>
        <v>0</v>
      </c>
      <c r="S3" s="2">
        <f>SUM('за 6міс.19 р.'!S3+'липень 19 р.'!S3)</f>
        <v>0</v>
      </c>
      <c r="T3" s="2">
        <f>SUM('за 6міс.19 р.'!T3+'липень 19 р.'!T3)</f>
        <v>0</v>
      </c>
      <c r="U3" s="2">
        <f>SUM('за 6міс.19 р.'!U3+'липень 19 р.'!U3)</f>
        <v>0</v>
      </c>
      <c r="V3" s="2">
        <f>SUM('за 6міс.19 р.'!V3+'липень 19 р.'!V3)</f>
        <v>0</v>
      </c>
      <c r="W3" s="2">
        <f>SUM('за 6міс.19 р.'!W3+'липень 19 р.'!W3)</f>
        <v>0</v>
      </c>
      <c r="X3" s="2">
        <f>SUM('за 6міс.19 р.'!X3+'липень 19 р.'!X3)</f>
        <v>0</v>
      </c>
    </row>
    <row r="4" spans="1:24" ht="12.75">
      <c r="A4" s="34" t="s">
        <v>3</v>
      </c>
      <c r="B4" s="2">
        <f>SUM('за 6міс.19 р.'!B4+'липень 19 р.'!B4)</f>
        <v>0</v>
      </c>
      <c r="C4" s="2">
        <f>SUM('за 6міс.19 р.'!C4+'липень 19 р.'!C4)</f>
        <v>0</v>
      </c>
      <c r="D4" s="2">
        <f>SUM('за 6міс.19 р.'!D4+'липень 19 р.'!D4)</f>
        <v>0</v>
      </c>
      <c r="E4" s="2">
        <f>SUM('за 6міс.19 р.'!E4+'липень 19 р.'!E4)</f>
        <v>0</v>
      </c>
      <c r="F4" s="2">
        <f>SUM('за 6міс.19 р.'!F4+'липень 19 р.'!F4)</f>
        <v>0</v>
      </c>
      <c r="G4" s="2">
        <f>SUM('за 6міс.19 р.'!G4+'липень 19 р.'!G4)</f>
        <v>0</v>
      </c>
      <c r="H4" s="2">
        <f>SUM('за 6міс.19 р.'!H4+'липень 19 р.'!H4)</f>
        <v>0</v>
      </c>
      <c r="I4" s="2">
        <f>SUM('за 6міс.19 р.'!I4+'липень 19 р.'!I4)</f>
        <v>0</v>
      </c>
      <c r="J4" s="2">
        <f>SUM('за 6міс.19 р.'!J4+'липень 19 р.'!J4)</f>
        <v>0</v>
      </c>
      <c r="K4" s="2">
        <f>SUM('за 6міс.19 р.'!K4+'липень 19 р.'!K4)</f>
        <v>0</v>
      </c>
      <c r="L4" s="2">
        <f>SUM('за 6міс.19 р.'!L4+'липень 19 р.'!L4)</f>
        <v>0</v>
      </c>
      <c r="M4" s="2">
        <f>SUM('за 6міс.19 р.'!M4+'липень 19 р.'!M4)</f>
        <v>0</v>
      </c>
      <c r="N4" s="2">
        <f>SUM('за 6міс.19 р.'!N4+'липень 19 р.'!N4)</f>
        <v>0</v>
      </c>
      <c r="O4" s="2">
        <f>SUM('за 6міс.19 р.'!O4+'липень 19 р.'!O4)</f>
        <v>0</v>
      </c>
      <c r="P4" s="2">
        <f>SUM('за 6міс.19 р.'!P4+'липень 19 р.'!P4)</f>
        <v>0</v>
      </c>
      <c r="Q4" s="2">
        <f>SUM('за 6міс.19 р.'!Q4+'липень 19 р.'!Q4)</f>
        <v>0</v>
      </c>
      <c r="R4" s="2">
        <f>SUM('за 6міс.19 р.'!R4+'липень 19 р.'!R4)</f>
        <v>0</v>
      </c>
      <c r="S4" s="2">
        <f>SUM('за 6міс.19 р.'!S4+'липень 19 р.'!S4)</f>
        <v>0</v>
      </c>
      <c r="T4" s="2">
        <f>SUM('за 6міс.19 р.'!T4+'липень 19 р.'!T4)</f>
        <v>0</v>
      </c>
      <c r="U4" s="2">
        <f>SUM('за 6міс.19 р.'!U4+'липень 19 р.'!U4)</f>
        <v>0</v>
      </c>
      <c r="V4" s="2">
        <f>SUM('за 6міс.19 р.'!V4+'липень 19 р.'!V4)</f>
        <v>0</v>
      </c>
      <c r="W4" s="2">
        <f>SUM('за 6міс.19 р.'!W4+'липень 19 р.'!W4)</f>
        <v>0</v>
      </c>
      <c r="X4" s="2">
        <f>SUM('за 6міс.19 р.'!X4+'липень 19 р.'!X4)</f>
        <v>0</v>
      </c>
    </row>
    <row r="5" spans="1:24" ht="12.75">
      <c r="A5" s="34" t="s">
        <v>4</v>
      </c>
      <c r="B5" s="2">
        <f>SUM('за 6міс.19 р.'!B5+'липень 19 р.'!B5)</f>
        <v>3352293.3800000004</v>
      </c>
      <c r="C5" s="2">
        <f>SUM('за 6міс.19 р.'!C5+'липень 19 р.'!C5)</f>
        <v>654098.23</v>
      </c>
      <c r="D5" s="2">
        <f>SUM('за 6міс.19 р.'!D5+'липень 19 р.'!D5)</f>
        <v>4006391.61</v>
      </c>
      <c r="E5" s="2">
        <f>SUM('за 6міс.19 р.'!E5+'липень 19 р.'!E5)</f>
        <v>874915.7299999999</v>
      </c>
      <c r="F5" s="2">
        <f>SUM('за 6міс.19 р.'!F5+'липень 19 р.'!F5)</f>
        <v>1274055.94</v>
      </c>
      <c r="G5" s="2">
        <f>SUM('за 6міс.19 р.'!G5+'липень 19 р.'!G5)</f>
        <v>6195.66</v>
      </c>
      <c r="H5" s="2">
        <f>SUM('за 6міс.19 р.'!H5+'липень 19 р.'!H5)</f>
        <v>221498.91</v>
      </c>
      <c r="I5" s="2">
        <f>SUM('за 6міс.19 р.'!I5+'липень 19 р.'!I5)</f>
        <v>18297.32</v>
      </c>
      <c r="J5" s="2">
        <f>SUM('за 6міс.19 р.'!J5+'липень 19 р.'!J5)</f>
        <v>0</v>
      </c>
      <c r="K5" s="2">
        <f>SUM('за 6міс.19 р.'!K5+'липень 19 р.'!K5)</f>
        <v>0</v>
      </c>
      <c r="L5" s="2">
        <f>SUM('за 6міс.19 р.'!L5+'липень 19 р.'!L5)</f>
        <v>0</v>
      </c>
      <c r="M5" s="2">
        <f>SUM('за 6міс.19 р.'!M5+'липень 19 р.'!M5)</f>
        <v>0</v>
      </c>
      <c r="N5" s="2">
        <f>SUM('за 6міс.19 р.'!N5+'липень 19 р.'!N5)</f>
        <v>7795.4</v>
      </c>
      <c r="O5" s="2">
        <f>SUM('за 6міс.19 р.'!O5+'липень 19 р.'!O5)</f>
        <v>1020268.6499999999</v>
      </c>
      <c r="P5" s="2">
        <f>SUM('за 6міс.19 р.'!P5+'липень 19 р.'!P5)</f>
        <v>868390.9099999999</v>
      </c>
      <c r="Q5" s="2">
        <f>SUM('за 6міс.19 р.'!Q5+'липень 19 р.'!Q5)</f>
        <v>12785.52</v>
      </c>
      <c r="R5" s="2">
        <f>SUM('за 6міс.19 р.'!R5+'липень 19 р.'!R5)</f>
        <v>138073.97</v>
      </c>
      <c r="S5" s="2">
        <f>SUM('за 6міс.19 р.'!S5+'липень 19 р.'!S5)</f>
        <v>0</v>
      </c>
      <c r="T5" s="2">
        <f>SUM('за 6міс.19 р.'!T5+'липень 19 р.'!T5)</f>
        <v>1018.25</v>
      </c>
      <c r="U5" s="2">
        <f>SUM('за 6міс.19 р.'!U5+'липень 19 р.'!U5)</f>
        <v>0</v>
      </c>
      <c r="V5" s="2">
        <f>SUM('за 6міс.19 р.'!V5+'липень 19 р.'!V5)</f>
        <v>0</v>
      </c>
      <c r="W5" s="2">
        <f>SUM('за 6міс.19 р.'!W5+'липень 19 р.'!W5)</f>
        <v>0</v>
      </c>
      <c r="X5" s="2">
        <f>SUM('за 6міс.19 р.'!X5+'липень 19 р.'!X5)</f>
        <v>6155363.28</v>
      </c>
    </row>
    <row r="6" spans="1:24" ht="12.75">
      <c r="A6" s="34" t="s">
        <v>5</v>
      </c>
      <c r="B6" s="2">
        <f>SUM('за 6міс.19 р.'!B6+'липень 19 р.'!B6)</f>
        <v>2165396.75</v>
      </c>
      <c r="C6" s="2">
        <f>SUM('за 6міс.19 р.'!C6+'липень 19 р.'!C6)</f>
        <v>664649.74</v>
      </c>
      <c r="D6" s="2">
        <f>SUM('за 6міс.19 р.'!D6+'липень 19 р.'!D6)</f>
        <v>2830046.49</v>
      </c>
      <c r="E6" s="2">
        <f>SUM('за 6міс.19 р.'!E6+'липень 19 р.'!E6)</f>
        <v>620287.1799999999</v>
      </c>
      <c r="F6" s="2">
        <f>SUM('за 6міс.19 р.'!F6+'липень 19 р.'!F6)</f>
        <v>646025.23</v>
      </c>
      <c r="G6" s="2">
        <f>SUM('за 6міс.19 р.'!G6+'липень 19 р.'!G6)</f>
        <v>2939.88</v>
      </c>
      <c r="H6" s="2">
        <f>SUM('за 6міс.19 р.'!H6+'липень 19 р.'!H6)</f>
        <v>135135.22999999998</v>
      </c>
      <c r="I6" s="2">
        <f>SUM('за 6міс.19 р.'!I6+'липень 19 р.'!I6)</f>
        <v>27693.560000000005</v>
      </c>
      <c r="J6" s="2">
        <f>SUM('за 6міс.19 р.'!J6+'липень 19 р.'!J6)</f>
        <v>0</v>
      </c>
      <c r="K6" s="2">
        <f>SUM('за 6міс.19 р.'!K6+'липень 19 р.'!K6)</f>
        <v>0</v>
      </c>
      <c r="L6" s="2">
        <f>SUM('за 6міс.19 р.'!L6+'липень 19 р.'!L6)</f>
        <v>0</v>
      </c>
      <c r="M6" s="2">
        <f>SUM('за 6міс.19 р.'!M6+'липень 19 р.'!M6)</f>
        <v>0</v>
      </c>
      <c r="N6" s="2">
        <f>SUM('за 6міс.19 р.'!N6+'липень 19 р.'!N6)</f>
        <v>7036.33</v>
      </c>
      <c r="O6" s="2">
        <f>SUM('за 6міс.19 р.'!O6+'липень 19 р.'!O6)</f>
        <v>473220.23</v>
      </c>
      <c r="P6" s="2">
        <f>SUM('за 6міс.19 р.'!P6+'липень 19 р.'!P6)</f>
        <v>0</v>
      </c>
      <c r="Q6" s="2">
        <f>SUM('за 6міс.19 р.'!Q6+'липень 19 р.'!Q6)</f>
        <v>49955.399999999994</v>
      </c>
      <c r="R6" s="2">
        <f>SUM('за 6міс.19 р.'!R6+'липень 19 р.'!R6)</f>
        <v>33738.6</v>
      </c>
      <c r="S6" s="2">
        <f>SUM('за 6міс.19 р.'!S6+'липень 19 р.'!S6)</f>
        <v>388857.09</v>
      </c>
      <c r="T6" s="2">
        <f>SUM('за 6міс.19 р.'!T6+'липень 19 р.'!T6)</f>
        <v>669.14</v>
      </c>
      <c r="U6" s="2">
        <f>SUM('за 6міс.19 р.'!U6+'липень 19 р.'!U6)</f>
        <v>0</v>
      </c>
      <c r="V6" s="2">
        <f>SUM('за 6міс.19 р.'!V6+'липень 19 р.'!V6)</f>
        <v>0</v>
      </c>
      <c r="W6" s="2">
        <f>SUM('за 6міс.19 р.'!W6+'липень 19 р.'!W6)</f>
        <v>0</v>
      </c>
      <c r="X6" s="2">
        <f>SUM('за 6міс.19 р.'!X6+'липень 19 р.'!X6)</f>
        <v>4096358.9</v>
      </c>
    </row>
    <row r="7" spans="1:24" ht="12.75">
      <c r="A7" s="34"/>
      <c r="B7" s="2">
        <f>SUM('за 6міс.19 р.'!B7+'липень 19 р.'!B7)</f>
        <v>0</v>
      </c>
      <c r="C7" s="2">
        <f>SUM('за 6міс.19 р.'!C7+'липень 19 р.'!C7)</f>
        <v>0</v>
      </c>
      <c r="D7" s="2">
        <f>SUM('за 6міс.19 р.'!D7+'липень 19 р.'!D7)</f>
        <v>0</v>
      </c>
      <c r="E7" s="2">
        <f>SUM('за 6міс.19 р.'!E7+'липень 19 р.'!E7)</f>
        <v>0</v>
      </c>
      <c r="F7" s="2">
        <f>SUM('за 6міс.19 р.'!F7+'липень 19 р.'!F7)</f>
        <v>0</v>
      </c>
      <c r="G7" s="2">
        <f>SUM('за 6міс.19 р.'!G7+'липень 19 р.'!G7)</f>
        <v>0</v>
      </c>
      <c r="H7" s="2">
        <f>SUM('за 6міс.19 р.'!H7+'липень 19 р.'!H7)</f>
        <v>0</v>
      </c>
      <c r="I7" s="2">
        <f>SUM('за 6міс.19 р.'!I7+'липень 19 р.'!I7)</f>
        <v>0</v>
      </c>
      <c r="J7" s="2">
        <f>SUM('за 6міс.19 р.'!J7+'липень 19 р.'!J7)</f>
        <v>0</v>
      </c>
      <c r="K7" s="2">
        <f>SUM('за 6міс.19 р.'!K7+'липень 19 р.'!K7)</f>
        <v>0</v>
      </c>
      <c r="L7" s="2">
        <f>SUM('за 6міс.19 р.'!L7+'липень 19 р.'!L7)</f>
        <v>0</v>
      </c>
      <c r="M7" s="2">
        <f>SUM('за 6міс.19 р.'!M7+'липень 19 р.'!M7)</f>
        <v>0</v>
      </c>
      <c r="N7" s="2">
        <f>SUM('за 6міс.19 р.'!N7+'липень 19 р.'!N7)</f>
        <v>0</v>
      </c>
      <c r="O7" s="2">
        <f>SUM('за 6міс.19 р.'!O7+'липень 19 р.'!O7)</f>
        <v>0</v>
      </c>
      <c r="P7" s="2">
        <f>SUM('за 6міс.19 р.'!P7+'липень 19 р.'!P7)</f>
        <v>0</v>
      </c>
      <c r="Q7" s="2">
        <f>SUM('за 6міс.19 р.'!Q7+'липень 19 р.'!Q7)</f>
        <v>0</v>
      </c>
      <c r="R7" s="2">
        <f>SUM('за 6міс.19 р.'!R7+'липень 19 р.'!R7)</f>
        <v>0</v>
      </c>
      <c r="S7" s="2">
        <f>SUM('за 6міс.19 р.'!S7+'липень 19 р.'!S7)</f>
        <v>0</v>
      </c>
      <c r="T7" s="2">
        <f>SUM('за 6міс.19 р.'!T7+'липень 19 р.'!T7)</f>
        <v>0</v>
      </c>
      <c r="U7" s="2">
        <f>SUM('за 6міс.19 р.'!U7+'липень 19 р.'!U7)</f>
        <v>0</v>
      </c>
      <c r="V7" s="2">
        <f>SUM('за 6міс.19 р.'!V7+'липень 19 р.'!V7)</f>
        <v>0</v>
      </c>
      <c r="W7" s="2">
        <f>SUM('за 6міс.19 р.'!W7+'липень 19 р.'!W7)</f>
        <v>0</v>
      </c>
      <c r="X7" s="2">
        <f>SUM('за 6міс.19 р.'!X7+'липень 19 р.'!X7)</f>
        <v>0</v>
      </c>
    </row>
    <row r="8" spans="1:24" ht="12.75">
      <c r="A8" s="9" t="s">
        <v>6</v>
      </c>
      <c r="B8" s="2">
        <f>SUM('за 6міс.19 р.'!B8+'липень 19 р.'!B8)</f>
        <v>5517690.129999999</v>
      </c>
      <c r="C8" s="2">
        <f>SUM('за 6міс.19 р.'!C8+'липень 19 р.'!C8)</f>
        <v>1318747.97</v>
      </c>
      <c r="D8" s="2">
        <f>SUM('за 6міс.19 р.'!D8+'липень 19 р.'!D8)</f>
        <v>6836438.1</v>
      </c>
      <c r="E8" s="2">
        <f>SUM('за 6міс.19 р.'!E8+'липень 19 р.'!E8)</f>
        <v>1495202.92</v>
      </c>
      <c r="F8" s="2">
        <f>SUM('за 6міс.19 р.'!F8+'липень 19 р.'!F8)</f>
        <v>1920081.1700000002</v>
      </c>
      <c r="G8" s="2">
        <f>SUM('за 6міс.19 р.'!G8+'липень 19 р.'!G8)</f>
        <v>9135.54</v>
      </c>
      <c r="H8" s="2">
        <f>SUM('за 6міс.19 р.'!H8+'липень 19 р.'!H8)</f>
        <v>356634.14</v>
      </c>
      <c r="I8" s="2">
        <f>SUM('за 6міс.19 р.'!I8+'липень 19 р.'!I8)</f>
        <v>45990.880000000005</v>
      </c>
      <c r="J8" s="2">
        <f>SUM('за 6міс.19 р.'!J8+'липень 19 р.'!J8)</f>
        <v>0</v>
      </c>
      <c r="K8" s="2">
        <f>SUM('за 6міс.19 р.'!K8+'липень 19 р.'!K8)</f>
        <v>0</v>
      </c>
      <c r="L8" s="2">
        <f>SUM('за 6міс.19 р.'!L8+'липень 19 р.'!L8)</f>
        <v>0</v>
      </c>
      <c r="M8" s="2">
        <f>SUM('за 6міс.19 р.'!M8+'липень 19 р.'!M8)</f>
        <v>0</v>
      </c>
      <c r="N8" s="2">
        <f>SUM('за 6міс.19 р.'!N8+'липень 19 р.'!N8)</f>
        <v>14831.73</v>
      </c>
      <c r="O8" s="2">
        <f>SUM('за 6міс.19 р.'!O8+'липень 19 р.'!O8)</f>
        <v>1493488.8800000004</v>
      </c>
      <c r="P8" s="2">
        <f>SUM('за 6міс.19 р.'!P8+'липень 19 р.'!P8)</f>
        <v>868390.9099999999</v>
      </c>
      <c r="Q8" s="2">
        <f>SUM('за 6міс.19 р.'!Q8+'липень 19 р.'!Q8)</f>
        <v>62740.920000000006</v>
      </c>
      <c r="R8" s="2">
        <f>SUM('за 6міс.19 р.'!R8+'липень 19 р.'!R8)</f>
        <v>171812.57</v>
      </c>
      <c r="S8" s="2">
        <f>SUM('за 6міс.19 р.'!S8+'липень 19 р.'!S8)</f>
        <v>388857.09</v>
      </c>
      <c r="T8" s="2">
        <f>SUM('за 6міс.19 р.'!T8+'липень 19 р.'!T8)</f>
        <v>1687.39</v>
      </c>
      <c r="U8" s="2">
        <f>SUM('за 6міс.19 р.'!U8+'липень 19 р.'!U8)</f>
        <v>0</v>
      </c>
      <c r="V8" s="2">
        <f>SUM('за 6міс.19 р.'!V8+'липень 19 р.'!V8)</f>
        <v>0</v>
      </c>
      <c r="W8" s="2">
        <f>SUM('за 6міс.19 р.'!W8+'липень 19 р.'!W8)</f>
        <v>0</v>
      </c>
      <c r="X8" s="2">
        <f>SUM('за 6міс.19 р.'!X8+'липень 19 р.'!X8)</f>
        <v>10251722.19</v>
      </c>
    </row>
    <row r="9" spans="1:24" ht="12.75">
      <c r="A9" s="34" t="s">
        <v>7</v>
      </c>
      <c r="B9" s="2">
        <f>SUM('за 6міс.19 р.'!B9+'липень 19 р.'!B9)</f>
        <v>1546761.35</v>
      </c>
      <c r="C9" s="2">
        <f>SUM('за 6міс.19 р.'!C9+'липень 19 р.'!C9)</f>
        <v>312644.20000000007</v>
      </c>
      <c r="D9" s="2">
        <f>SUM('за 6міс.19 р.'!D9+'липень 19 р.'!D9)</f>
        <v>1859405.5500000003</v>
      </c>
      <c r="E9" s="2">
        <f>SUM('за 6міс.19 р.'!E9+'липень 19 р.'!E9)</f>
        <v>406788.57</v>
      </c>
      <c r="F9" s="2">
        <f>SUM('за 6міс.19 р.'!F9+'липень 19 р.'!F9)</f>
        <v>622817.6499999999</v>
      </c>
      <c r="G9" s="2">
        <f>SUM('за 6міс.19 р.'!G9+'липень 19 р.'!G9)</f>
        <v>254325.06</v>
      </c>
      <c r="H9" s="2">
        <f>SUM('за 6міс.19 р.'!H9+'липень 19 р.'!H9)</f>
        <v>55011.72</v>
      </c>
      <c r="I9" s="2">
        <f>SUM('за 6міс.19 р.'!I9+'липень 19 р.'!I9)</f>
        <v>34603.91</v>
      </c>
      <c r="J9" s="2">
        <f>SUM('за 6міс.19 р.'!J9+'липень 19 р.'!J9)</f>
        <v>0</v>
      </c>
      <c r="K9" s="2">
        <f>SUM('за 6міс.19 р.'!K9+'липень 19 р.'!K9)</f>
        <v>0</v>
      </c>
      <c r="L9" s="2">
        <f>SUM('за 6міс.19 р.'!L9+'липень 19 р.'!L9)</f>
        <v>0</v>
      </c>
      <c r="M9" s="2">
        <f>SUM('за 6міс.19 р.'!M9+'липень 19 р.'!M9)</f>
        <v>0</v>
      </c>
      <c r="N9" s="2">
        <f>SUM('за 6міс.19 р.'!N9+'липень 19 р.'!N9)</f>
        <v>3198.48</v>
      </c>
      <c r="O9" s="2">
        <f>SUM('за 6міс.19 р.'!O9+'липень 19 р.'!O9)</f>
        <v>275678.48</v>
      </c>
      <c r="P9" s="2">
        <f>SUM('за 6міс.19 р.'!P9+'липень 19 р.'!P9)</f>
        <v>0</v>
      </c>
      <c r="Q9" s="2">
        <f>SUM('за 6міс.19 р.'!Q9+'липень 19 р.'!Q9)</f>
        <v>0</v>
      </c>
      <c r="R9" s="2">
        <f>SUM('за 6міс.19 р.'!R9+'липень 19 р.'!R9)</f>
        <v>21911.18</v>
      </c>
      <c r="S9" s="2">
        <f>SUM('за 6міс.19 р.'!S9+'липень 19 р.'!S9)</f>
        <v>253767.3</v>
      </c>
      <c r="T9" s="2">
        <f>SUM('за 6міс.19 р.'!T9+'липень 19 р.'!T9)</f>
        <v>0</v>
      </c>
      <c r="U9" s="2">
        <f>SUM('за 6міс.19 р.'!U9+'липень 19 р.'!U9)</f>
        <v>0</v>
      </c>
      <c r="V9" s="2">
        <f>SUM('за 6міс.19 р.'!V9+'липень 19 р.'!V9)</f>
        <v>0</v>
      </c>
      <c r="W9" s="2">
        <f>SUM('за 6міс.19 р.'!W9+'липень 19 р.'!W9)</f>
        <v>0</v>
      </c>
      <c r="X9" s="2">
        <f>SUM('за 6міс.19 р.'!X9+'липень 19 р.'!X9)</f>
        <v>2889011.77</v>
      </c>
    </row>
    <row r="10" spans="1:24" ht="12.75">
      <c r="A10" s="34" t="s">
        <v>8</v>
      </c>
      <c r="B10" s="2">
        <f>SUM('за 6міс.19 р.'!B10+'липень 19 р.'!B10)</f>
        <v>0</v>
      </c>
      <c r="C10" s="2">
        <f>SUM('за 6міс.19 р.'!C10+'липень 19 р.'!C10)</f>
        <v>0</v>
      </c>
      <c r="D10" s="2">
        <f>SUM('за 6міс.19 р.'!D10+'липень 19 р.'!D10)</f>
        <v>0</v>
      </c>
      <c r="E10" s="2">
        <f>SUM('за 6міс.19 р.'!E10+'липень 19 р.'!E10)</f>
        <v>0</v>
      </c>
      <c r="F10" s="2">
        <f>SUM('за 6міс.19 р.'!F10+'липень 19 р.'!F10)</f>
        <v>0</v>
      </c>
      <c r="G10" s="2">
        <f>SUM('за 6міс.19 р.'!G10+'липень 19 р.'!G10)</f>
        <v>0</v>
      </c>
      <c r="H10" s="2">
        <f>SUM('за 6міс.19 р.'!H10+'липень 19 р.'!H10)</f>
        <v>0</v>
      </c>
      <c r="I10" s="2">
        <f>SUM('за 6міс.19 р.'!I10+'липень 19 р.'!I10)</f>
        <v>0</v>
      </c>
      <c r="J10" s="2">
        <f>SUM('за 6міс.19 р.'!J10+'липень 19 р.'!J10)</f>
        <v>0</v>
      </c>
      <c r="K10" s="2">
        <f>SUM('за 6міс.19 р.'!K10+'липень 19 р.'!K10)</f>
        <v>0</v>
      </c>
      <c r="L10" s="2">
        <f>SUM('за 6міс.19 р.'!L10+'липень 19 р.'!L10)</f>
        <v>0</v>
      </c>
      <c r="M10" s="2">
        <f>SUM('за 6міс.19 р.'!M10+'липень 19 р.'!M10)</f>
        <v>0</v>
      </c>
      <c r="N10" s="2">
        <f>SUM('за 6міс.19 р.'!N10+'липень 19 р.'!N10)</f>
        <v>0</v>
      </c>
      <c r="O10" s="2">
        <f>SUM('за 6міс.19 р.'!O10+'липень 19 р.'!O10)</f>
        <v>0</v>
      </c>
      <c r="P10" s="2">
        <f>SUM('за 6міс.19 р.'!P10+'липень 19 р.'!P10)</f>
        <v>0</v>
      </c>
      <c r="Q10" s="2">
        <f>SUM('за 6міс.19 р.'!Q10+'липень 19 р.'!Q10)</f>
        <v>0</v>
      </c>
      <c r="R10" s="2">
        <f>SUM('за 6міс.19 р.'!R10+'липень 19 р.'!R10)</f>
        <v>0</v>
      </c>
      <c r="S10" s="2">
        <f>SUM('за 6міс.19 р.'!S10+'липень 19 р.'!S10)</f>
        <v>0</v>
      </c>
      <c r="T10" s="2">
        <f>SUM('за 6міс.19 р.'!T10+'липень 19 р.'!T10)</f>
        <v>0</v>
      </c>
      <c r="U10" s="2">
        <f>SUM('за 6міс.19 р.'!U10+'липень 19 р.'!U10)</f>
        <v>0</v>
      </c>
      <c r="V10" s="2">
        <f>SUM('за 6міс.19 р.'!V10+'липень 19 р.'!V10)</f>
        <v>0</v>
      </c>
      <c r="W10" s="2">
        <f>SUM('за 6міс.19 р.'!W10+'липень 19 р.'!W10)</f>
        <v>0</v>
      </c>
      <c r="X10" s="2">
        <f>SUM('за 6міс.19 р.'!X10+'липень 19 р.'!X10)</f>
        <v>0</v>
      </c>
    </row>
    <row r="11" spans="1:24" ht="12.75">
      <c r="A11" s="34" t="s">
        <v>9</v>
      </c>
      <c r="B11" s="2">
        <f>SUM('за 6міс.19 р.'!B11+'липень 19 р.'!B11)</f>
        <v>1026939.2199999999</v>
      </c>
      <c r="C11" s="2">
        <f>SUM('за 6міс.19 р.'!C11+'липень 19 р.'!C11)</f>
        <v>307712.55000000005</v>
      </c>
      <c r="D11" s="2">
        <f>SUM('за 6міс.19 р.'!D11+'липень 19 р.'!D11)</f>
        <v>1334651.7700000003</v>
      </c>
      <c r="E11" s="2">
        <f>SUM('за 6міс.19 р.'!E11+'липень 19 р.'!E11)</f>
        <v>291694.56</v>
      </c>
      <c r="F11" s="2">
        <f>SUM('за 6міс.19 р.'!F11+'липень 19 р.'!F11)</f>
        <v>364545.2</v>
      </c>
      <c r="G11" s="2">
        <f>SUM('за 6міс.19 р.'!G11+'липень 19 р.'!G11)</f>
        <v>62720.78</v>
      </c>
      <c r="H11" s="2">
        <f>SUM('за 6міс.19 р.'!H11+'липень 19 р.'!H11)</f>
        <v>84076.07</v>
      </c>
      <c r="I11" s="2">
        <f>SUM('за 6міс.19 р.'!I11+'липень 19 р.'!I11)</f>
        <v>88046.31</v>
      </c>
      <c r="J11" s="2">
        <f>SUM('за 6міс.19 р.'!J11+'липень 19 р.'!J11)</f>
        <v>0</v>
      </c>
      <c r="K11" s="2">
        <f>SUM('за 6міс.19 р.'!K11+'липень 19 р.'!K11)</f>
        <v>0</v>
      </c>
      <c r="L11" s="2">
        <f>SUM('за 6міс.19 р.'!L11+'липень 19 р.'!L11)</f>
        <v>0</v>
      </c>
      <c r="M11" s="2">
        <f>SUM('за 6міс.19 р.'!M11+'липень 19 р.'!M11)</f>
        <v>0</v>
      </c>
      <c r="N11" s="2">
        <f>SUM('за 6міс.19 р.'!N11+'липень 19 р.'!N11)</f>
        <v>3878.04</v>
      </c>
      <c r="O11" s="2">
        <f>SUM('за 6міс.19 р.'!O11+'липень 19 р.'!O11)</f>
        <v>125823.99999999999</v>
      </c>
      <c r="P11" s="2">
        <f>SUM('за 6міс.19 р.'!P11+'липень 19 р.'!P11)</f>
        <v>-9565.5</v>
      </c>
      <c r="Q11" s="2">
        <f>SUM('за 6міс.19 р.'!Q11+'липень 19 р.'!Q11)</f>
        <v>0</v>
      </c>
      <c r="R11" s="2">
        <f>SUM('за 6міс.19 р.'!R11+'липень 19 р.'!R11)</f>
        <v>41161.67</v>
      </c>
      <c r="S11" s="2">
        <f>SUM('за 6міс.19 р.'!S11+'липень 19 р.'!S11)</f>
        <v>94227.83</v>
      </c>
      <c r="T11" s="2">
        <f>SUM('за 6міс.19 р.'!T11+'липень 19 р.'!T11)</f>
        <v>0</v>
      </c>
      <c r="U11" s="2">
        <f>SUM('за 6міс.19 р.'!U11+'липень 19 р.'!U11)</f>
        <v>0</v>
      </c>
      <c r="V11" s="2">
        <f>SUM('за 6міс.19 р.'!V11+'липень 19 р.'!V11)</f>
        <v>0</v>
      </c>
      <c r="W11" s="2">
        <f>SUM('за 6міс.19 р.'!W11+'липень 19 р.'!W11)</f>
        <v>0</v>
      </c>
      <c r="X11" s="2">
        <f>SUM('за 6міс.19 р.'!X11+'липень 19 р.'!X11)</f>
        <v>1990891.5299999998</v>
      </c>
    </row>
    <row r="12" spans="1:24" ht="12.75">
      <c r="A12" s="30" t="s">
        <v>34</v>
      </c>
      <c r="B12" s="2">
        <f>SUM('за 6міс.19 р.'!B12+'липень 19 р.'!B12)</f>
        <v>1340559.63</v>
      </c>
      <c r="C12" s="2">
        <f>SUM('за 6міс.19 р.'!C12+'липень 19 р.'!C12)</f>
        <v>326156.2</v>
      </c>
      <c r="D12" s="2">
        <f>SUM('за 6міс.19 р.'!D12+'липень 19 р.'!D12)</f>
        <v>1666715.8299999998</v>
      </c>
      <c r="E12" s="2">
        <f>SUM('за 6міс.19 р.'!E12+'липень 19 р.'!E12)</f>
        <v>363673.8</v>
      </c>
      <c r="F12" s="2">
        <f>SUM('за 6міс.19 р.'!F12+'липень 19 р.'!F12)</f>
        <v>475405.04</v>
      </c>
      <c r="G12" s="2">
        <f>SUM('за 6міс.19 р.'!G12+'липень 19 р.'!G12)</f>
        <v>97803.73</v>
      </c>
      <c r="H12" s="2">
        <f>SUM('за 6міс.19 р.'!H12+'липень 19 р.'!H12)</f>
        <v>35044.81</v>
      </c>
      <c r="I12" s="2">
        <f>SUM('за 6міс.19 р.'!I12+'липень 19 р.'!I12)</f>
        <v>42116.49</v>
      </c>
      <c r="J12" s="2">
        <f>SUM('за 6міс.19 р.'!J12+'липень 19 р.'!J12)</f>
        <v>0</v>
      </c>
      <c r="K12" s="2">
        <f>SUM('за 6міс.19 р.'!K12+'липень 19 р.'!K12)</f>
        <v>0</v>
      </c>
      <c r="L12" s="2">
        <f>SUM('за 6міс.19 р.'!L12+'липень 19 р.'!L12)</f>
        <v>0</v>
      </c>
      <c r="M12" s="2">
        <f>SUM('за 6міс.19 р.'!M12+'липень 19 р.'!M12)</f>
        <v>0</v>
      </c>
      <c r="N12" s="2">
        <f>SUM('за 6міс.19 р.'!N12+'липень 19 р.'!N12)</f>
        <v>6272.919999999999</v>
      </c>
      <c r="O12" s="2">
        <f>SUM('за 6міс.19 р.'!O12+'липень 19 р.'!O12)</f>
        <v>294167.09</v>
      </c>
      <c r="P12" s="2">
        <f>SUM('за 6міс.19 р.'!P12+'липень 19 р.'!P12)</f>
        <v>0</v>
      </c>
      <c r="Q12" s="2">
        <f>SUM('за 6міс.19 р.'!Q12+'липень 19 р.'!Q12)</f>
        <v>15198.4</v>
      </c>
      <c r="R12" s="2">
        <f>SUM('за 6міс.19 р.'!R12+'липень 19 р.'!R12)</f>
        <v>42191.83</v>
      </c>
      <c r="S12" s="2">
        <f>SUM('за 6міс.19 р.'!S12+'липень 19 р.'!S12)</f>
        <v>236776.86000000002</v>
      </c>
      <c r="T12" s="2">
        <f>SUM('за 6міс.19 р.'!T12+'липень 19 р.'!T12)</f>
        <v>0</v>
      </c>
      <c r="U12" s="2">
        <f>SUM('за 6міс.19 р.'!U12+'липень 19 р.'!U12)</f>
        <v>0</v>
      </c>
      <c r="V12" s="2">
        <f>SUM('за 6міс.19 р.'!V12+'липень 19 р.'!V12)</f>
        <v>0</v>
      </c>
      <c r="W12" s="2">
        <f>SUM('за 6міс.19 р.'!W12+'липень 19 р.'!W12)</f>
        <v>0</v>
      </c>
      <c r="X12" s="2">
        <f>SUM('за 6міс.19 р.'!X12+'липень 19 р.'!X12)</f>
        <v>2505794.6699999995</v>
      </c>
    </row>
    <row r="13" spans="1:24" ht="12.75">
      <c r="A13" s="30" t="s">
        <v>31</v>
      </c>
      <c r="B13" s="2">
        <f>SUM('за 6міс.19 р.'!B13+'липень 19 р.'!B13)</f>
        <v>122205.58</v>
      </c>
      <c r="C13" s="2">
        <f>SUM('за 6міс.19 р.'!C13+'липень 19 р.'!C13)</f>
        <v>0</v>
      </c>
      <c r="D13" s="2">
        <f>SUM('за 6міс.19 р.'!D13+'липень 19 р.'!D13)</f>
        <v>122205.58</v>
      </c>
      <c r="E13" s="2">
        <f>SUM('за 6міс.19 р.'!E13+'липень 19 р.'!E13)</f>
        <v>26838.789999999997</v>
      </c>
      <c r="F13" s="2">
        <f>SUM('за 6міс.19 р.'!F13+'липень 19 р.'!F13)</f>
        <v>15375.58</v>
      </c>
      <c r="G13" s="2">
        <f>SUM('за 6міс.19 р.'!G13+'липень 19 р.'!G13)</f>
        <v>0</v>
      </c>
      <c r="H13" s="2">
        <f>SUM('за 6міс.19 р.'!H13+'липень 19 р.'!H13)</f>
        <v>15375.58</v>
      </c>
      <c r="I13" s="2">
        <f>SUM('за 6міс.19 р.'!I13+'липень 19 р.'!I13)</f>
        <v>0</v>
      </c>
      <c r="J13" s="2">
        <f>SUM('за 6міс.19 р.'!J13+'липень 19 р.'!J13)</f>
        <v>0</v>
      </c>
      <c r="K13" s="2">
        <f>SUM('за 6міс.19 р.'!K13+'липень 19 р.'!K13)</f>
        <v>0</v>
      </c>
      <c r="L13" s="2">
        <f>SUM('за 6міс.19 р.'!L13+'липень 19 р.'!L13)</f>
        <v>0</v>
      </c>
      <c r="M13" s="2">
        <f>SUM('за 6міс.19 р.'!M13+'липень 19 р.'!M13)</f>
        <v>0</v>
      </c>
      <c r="N13" s="2">
        <f>SUM('за 6міс.19 р.'!N13+'липень 19 р.'!N13)</f>
        <v>0</v>
      </c>
      <c r="O13" s="2">
        <f>SUM('за 6міс.19 р.'!O13+'липень 19 р.'!O13)</f>
        <v>0</v>
      </c>
      <c r="P13" s="2">
        <f>SUM('за 6міс.19 р.'!P13+'липень 19 р.'!P13)</f>
        <v>0</v>
      </c>
      <c r="Q13" s="2">
        <f>SUM('за 6міс.19 р.'!Q13+'липень 19 р.'!Q13)</f>
        <v>0</v>
      </c>
      <c r="R13" s="2">
        <f>SUM('за 6міс.19 р.'!R13+'липень 19 р.'!R13)</f>
        <v>0</v>
      </c>
      <c r="S13" s="2">
        <f>SUM('за 6міс.19 р.'!S13+'липень 19 р.'!S13)</f>
        <v>0</v>
      </c>
      <c r="T13" s="2">
        <f>SUM('за 6міс.19 р.'!T13+'липень 19 р.'!T13)</f>
        <v>0</v>
      </c>
      <c r="U13" s="2">
        <f>SUM('за 6міс.19 р.'!U13+'липень 19 р.'!U13)</f>
        <v>0</v>
      </c>
      <c r="V13" s="2">
        <f>SUM('за 6міс.19 р.'!V13+'липень 19 р.'!V13)</f>
        <v>0</v>
      </c>
      <c r="W13" s="2">
        <f>SUM('за 6міс.19 р.'!W13+'липень 19 р.'!W13)</f>
        <v>0</v>
      </c>
      <c r="X13" s="2">
        <f>SUM('за 6міс.19 р.'!X13+'липень 19 р.'!X13)</f>
        <v>164419.94999999998</v>
      </c>
    </row>
    <row r="14" spans="1:24" ht="12.75">
      <c r="A14" s="30" t="s">
        <v>10</v>
      </c>
      <c r="B14" s="2">
        <f>SUM('за 6міс.19 р.'!B14+'липень 19 р.'!B14)</f>
        <v>0</v>
      </c>
      <c r="C14" s="2">
        <f>SUM('за 6міс.19 р.'!C14+'липень 19 р.'!C14)</f>
        <v>0</v>
      </c>
      <c r="D14" s="2">
        <f>SUM('за 6міс.19 р.'!D14+'липень 19 р.'!D14)</f>
        <v>0</v>
      </c>
      <c r="E14" s="2">
        <f>SUM('за 6міс.19 р.'!E14+'липень 19 р.'!E14)</f>
        <v>0</v>
      </c>
      <c r="F14" s="2">
        <f>SUM('за 6міс.19 р.'!F14+'липень 19 р.'!F14)</f>
        <v>0</v>
      </c>
      <c r="G14" s="2">
        <f>SUM('за 6міс.19 р.'!G14+'липень 19 р.'!G14)</f>
        <v>0</v>
      </c>
      <c r="H14" s="2">
        <f>SUM('за 6міс.19 р.'!H14+'липень 19 р.'!H14)</f>
        <v>0</v>
      </c>
      <c r="I14" s="2">
        <f>SUM('за 6міс.19 р.'!I14+'липень 19 р.'!I14)</f>
        <v>0</v>
      </c>
      <c r="J14" s="2">
        <f>SUM('за 6міс.19 р.'!J14+'липень 19 р.'!J14)</f>
        <v>0</v>
      </c>
      <c r="K14" s="2">
        <f>SUM('за 6міс.19 р.'!K14+'липень 19 р.'!K14)</f>
        <v>0</v>
      </c>
      <c r="L14" s="2">
        <f>SUM('за 6міс.19 р.'!L14+'липень 19 р.'!L14)</f>
        <v>0</v>
      </c>
      <c r="M14" s="2">
        <f>SUM('за 6міс.19 р.'!M14+'липень 19 р.'!M14)</f>
        <v>0</v>
      </c>
      <c r="N14" s="2">
        <f>SUM('за 6міс.19 р.'!N14+'липень 19 р.'!N14)</f>
        <v>0</v>
      </c>
      <c r="O14" s="2">
        <f>SUM('за 6міс.19 р.'!O14+'липень 19 р.'!O14)</f>
        <v>0</v>
      </c>
      <c r="P14" s="2">
        <f>SUM('за 6міс.19 р.'!P14+'липень 19 р.'!P14)</f>
        <v>0</v>
      </c>
      <c r="Q14" s="2">
        <f>SUM('за 6міс.19 р.'!Q14+'липень 19 р.'!Q14)</f>
        <v>0</v>
      </c>
      <c r="R14" s="2">
        <f>SUM('за 6міс.19 р.'!R14+'липень 19 р.'!R14)</f>
        <v>0</v>
      </c>
      <c r="S14" s="2">
        <f>SUM('за 6міс.19 р.'!S14+'липень 19 р.'!S14)</f>
        <v>0</v>
      </c>
      <c r="T14" s="2">
        <f>SUM('за 6міс.19 р.'!T14+'липень 19 р.'!T14)</f>
        <v>0</v>
      </c>
      <c r="U14" s="2">
        <f>SUM('за 6міс.19 р.'!U14+'липень 19 р.'!U14)</f>
        <v>0</v>
      </c>
      <c r="V14" s="2">
        <f>SUM('за 6міс.19 р.'!V14+'липень 19 р.'!V14)</f>
        <v>0</v>
      </c>
      <c r="W14" s="2">
        <f>SUM('за 6міс.19 р.'!W14+'липень 19 р.'!W14)</f>
        <v>0</v>
      </c>
      <c r="X14" s="2">
        <f>SUM('за 6міс.19 р.'!X14+'липень 19 р.'!X14)</f>
        <v>0</v>
      </c>
    </row>
    <row r="15" spans="1:24" ht="12.75">
      <c r="A15" s="30" t="s">
        <v>11</v>
      </c>
      <c r="B15" s="2">
        <f>SUM('за 6міс.19 р.'!B15+'липень 19 р.'!B15)</f>
        <v>1887733</v>
      </c>
      <c r="C15" s="2">
        <f>SUM('за 6міс.19 р.'!C15+'липень 19 р.'!C15)</f>
        <v>562314.67</v>
      </c>
      <c r="D15" s="2">
        <f>SUM('за 6міс.19 р.'!D15+'липень 19 р.'!D15)</f>
        <v>2450047.6700000004</v>
      </c>
      <c r="E15" s="2">
        <f>SUM('за 6міс.19 р.'!E15+'липень 19 р.'!E15)</f>
        <v>535198.67</v>
      </c>
      <c r="F15" s="2">
        <f>SUM('за 6міс.19 р.'!F15+'липень 19 р.'!F15)</f>
        <v>743544.2500000001</v>
      </c>
      <c r="G15" s="2">
        <f>SUM('за 6міс.19 р.'!G15+'липень 19 р.'!G15)</f>
        <v>206815.21000000002</v>
      </c>
      <c r="H15" s="2">
        <f>SUM('за 6міс.19 р.'!H15+'липень 19 р.'!H15)</f>
        <v>111985.95999999999</v>
      </c>
      <c r="I15" s="2">
        <f>SUM('за 6міс.19 р.'!I15+'липень 19 р.'!I15)</f>
        <v>165321.40999999997</v>
      </c>
      <c r="J15" s="2">
        <f>SUM('за 6міс.19 р.'!J15+'липень 19 р.'!J15)</f>
        <v>0</v>
      </c>
      <c r="K15" s="2">
        <f>SUM('за 6міс.19 р.'!K15+'липень 19 р.'!K15)</f>
        <v>0</v>
      </c>
      <c r="L15" s="2">
        <f>SUM('за 6міс.19 р.'!L15+'липень 19 р.'!L15)</f>
        <v>0</v>
      </c>
      <c r="M15" s="2">
        <f>SUM('за 6міс.19 р.'!M15+'липень 19 р.'!M15)</f>
        <v>0</v>
      </c>
      <c r="N15" s="2">
        <f>SUM('за 6міс.19 р.'!N15+'липень 19 р.'!N15)</f>
        <v>6384.94</v>
      </c>
      <c r="O15" s="2">
        <f>SUM('за 6міс.19 р.'!O15+'липень 19 р.'!O15)</f>
        <v>253036.73</v>
      </c>
      <c r="P15" s="2">
        <f>SUM('за 6міс.19 р.'!P15+'липень 19 р.'!P15)</f>
        <v>0</v>
      </c>
      <c r="Q15" s="2">
        <f>SUM('за 6міс.19 р.'!Q15+'липень 19 р.'!Q15)</f>
        <v>3920</v>
      </c>
      <c r="R15" s="2">
        <f>SUM('за 6міс.19 р.'!R15+'липень 19 р.'!R15)</f>
        <v>29820.009999999995</v>
      </c>
      <c r="S15" s="2">
        <f>SUM('за 6міс.19 р.'!S15+'липень 19 р.'!S15)</f>
        <v>219296.72000000003</v>
      </c>
      <c r="T15" s="2">
        <f>SUM('за 6міс.19 р.'!T15+'липень 19 р.'!T15)</f>
        <v>0</v>
      </c>
      <c r="U15" s="2">
        <f>SUM('за 6міс.19 р.'!U15+'липень 19 р.'!U15)</f>
        <v>0</v>
      </c>
      <c r="V15" s="2">
        <f>SUM('за 6міс.19 р.'!V15+'липень 19 р.'!V15)</f>
        <v>0</v>
      </c>
      <c r="W15" s="2">
        <f>SUM('за 6міс.19 р.'!W15+'липень 19 р.'!W15)</f>
        <v>0</v>
      </c>
      <c r="X15" s="2">
        <f>SUM('за 6міс.19 р.'!X15+'липень 19 р.'!X15)</f>
        <v>3728790.59</v>
      </c>
    </row>
    <row r="16" spans="1:24" ht="12.75">
      <c r="A16" s="30" t="s">
        <v>12</v>
      </c>
      <c r="B16" s="2">
        <f>SUM('за 6міс.19 р.'!B16+'липень 19 р.'!B16)</f>
        <v>537655.85</v>
      </c>
      <c r="C16" s="2">
        <f>SUM('за 6міс.19 р.'!C16+'липень 19 р.'!C16)</f>
        <v>153699.46999999997</v>
      </c>
      <c r="D16" s="2">
        <f>SUM('за 6міс.19 р.'!D16+'липень 19 р.'!D16)</f>
        <v>691355.3200000001</v>
      </c>
      <c r="E16" s="2">
        <f>SUM('за 6міс.19 р.'!E16+'липень 19 р.'!E16)</f>
        <v>150935.24000000002</v>
      </c>
      <c r="F16" s="2">
        <f>SUM('за 6міс.19 р.'!F16+'липень 19 р.'!F16)</f>
        <v>193746.27</v>
      </c>
      <c r="G16" s="2">
        <f>SUM('за 6міс.19 р.'!G16+'липень 19 р.'!G16)</f>
        <v>7913.36</v>
      </c>
      <c r="H16" s="2">
        <f>SUM('за 6міс.19 р.'!H16+'липень 19 р.'!H16)</f>
        <v>35775.58</v>
      </c>
      <c r="I16" s="2">
        <f>SUM('за 6міс.19 р.'!I16+'липень 19 р.'!I16)</f>
        <v>29138.2</v>
      </c>
      <c r="J16" s="2">
        <f>SUM('за 6міс.19 р.'!J16+'липень 19 р.'!J16)</f>
        <v>0</v>
      </c>
      <c r="K16" s="2">
        <f>SUM('за 6міс.19 р.'!K16+'липень 19 р.'!K16)</f>
        <v>0</v>
      </c>
      <c r="L16" s="2">
        <f>SUM('за 6міс.19 р.'!L16+'липень 19 р.'!L16)</f>
        <v>0</v>
      </c>
      <c r="M16" s="2">
        <f>SUM('за 6міс.19 р.'!M16+'липень 19 р.'!M16)</f>
        <v>0</v>
      </c>
      <c r="N16" s="2">
        <f>SUM('за 6міс.19 р.'!N16+'липень 19 р.'!N16)</f>
        <v>2466.54</v>
      </c>
      <c r="O16" s="2">
        <f>SUM('за 6міс.19 р.'!O16+'липень 19 р.'!O16)</f>
        <v>118452.58999999998</v>
      </c>
      <c r="P16" s="2">
        <f>SUM('за 6міс.19 р.'!P16+'липень 19 р.'!P16)</f>
        <v>0</v>
      </c>
      <c r="Q16" s="2">
        <f>SUM('за 6міс.19 р.'!Q16+'липень 19 р.'!Q16)</f>
        <v>0</v>
      </c>
      <c r="R16" s="2">
        <f>SUM('за 6міс.19 р.'!R16+'липень 19 р.'!R16)</f>
        <v>18115.600000000002</v>
      </c>
      <c r="S16" s="2">
        <f>SUM('за 6міс.19 р.'!S16+'липень 19 р.'!S16)</f>
        <v>100336.98999999999</v>
      </c>
      <c r="T16" s="2">
        <f>SUM('за 6міс.19 р.'!T16+'липень 19 р.'!T16)</f>
        <v>0</v>
      </c>
      <c r="U16" s="2">
        <f>SUM('за 6міс.19 р.'!U16+'липень 19 р.'!U16)</f>
        <v>0</v>
      </c>
      <c r="V16" s="2">
        <f>SUM('за 6міс.19 р.'!V16+'липень 19 р.'!V16)</f>
        <v>0</v>
      </c>
      <c r="W16" s="2">
        <f>SUM('за 6міс.19 р.'!W16+'липень 19 р.'!W16)</f>
        <v>0</v>
      </c>
      <c r="X16" s="2">
        <f>SUM('за 6міс.19 р.'!X16+'липень 19 р.'!X16)</f>
        <v>1036036.83</v>
      </c>
    </row>
    <row r="17" spans="1:24" ht="12.75">
      <c r="A17" s="30" t="s">
        <v>13</v>
      </c>
      <c r="B17" s="2">
        <f>SUM('за 6міс.19 р.'!B17+'липень 19 р.'!B17)</f>
        <v>1217152.71</v>
      </c>
      <c r="C17" s="2">
        <f>SUM('за 6міс.19 р.'!C17+'липень 19 р.'!C17)</f>
        <v>284427.61</v>
      </c>
      <c r="D17" s="2">
        <f>SUM('за 6міс.19 р.'!D17+'липень 19 р.'!D17)</f>
        <v>1501580.32</v>
      </c>
      <c r="E17" s="2">
        <f>SUM('за 6міс.19 р.'!E17+'липень 19 р.'!E17)</f>
        <v>327842.14999999997</v>
      </c>
      <c r="F17" s="2">
        <f>SUM('за 6міс.19 р.'!F17+'липень 19 р.'!F17)</f>
        <v>465299.01</v>
      </c>
      <c r="G17" s="2">
        <f>SUM('за 6міс.19 р.'!G17+'липень 19 р.'!G17)</f>
        <v>124537.06</v>
      </c>
      <c r="H17" s="2">
        <f>SUM('за 6міс.19 р.'!H17+'липень 19 р.'!H17)</f>
        <v>60690.590000000004</v>
      </c>
      <c r="I17" s="2">
        <f>SUM('за 6міс.19 р.'!I17+'липень 19 р.'!I17)</f>
        <v>34768.619999999995</v>
      </c>
      <c r="J17" s="2">
        <f>SUM('за 6міс.19 р.'!J17+'липень 19 р.'!J17)</f>
        <v>0</v>
      </c>
      <c r="K17" s="2">
        <f>SUM('за 6міс.19 р.'!K17+'липень 19 р.'!K17)</f>
        <v>0</v>
      </c>
      <c r="L17" s="2">
        <f>SUM('за 6міс.19 р.'!L17+'липень 19 р.'!L17)</f>
        <v>0</v>
      </c>
      <c r="M17" s="2">
        <f>SUM('за 6міс.19 р.'!M17+'липень 19 р.'!M17)</f>
        <v>0</v>
      </c>
      <c r="N17" s="2">
        <f>SUM('за 6міс.19 р.'!N17+'липень 19 р.'!N17)</f>
        <v>5253.77</v>
      </c>
      <c r="O17" s="2">
        <f>SUM('за 6міс.19 р.'!O17+'липень 19 р.'!O17)</f>
        <v>240048.96999999997</v>
      </c>
      <c r="P17" s="2">
        <f>SUM('за 6міс.19 р.'!P17+'липень 19 р.'!P17)</f>
        <v>-46435.45</v>
      </c>
      <c r="Q17" s="2">
        <f>SUM('за 6міс.19 р.'!Q17+'липень 19 р.'!Q17)</f>
        <v>0</v>
      </c>
      <c r="R17" s="2">
        <f>SUM('за 6міс.19 р.'!R17+'липень 19 р.'!R17)</f>
        <v>27107.210000000003</v>
      </c>
      <c r="S17" s="2">
        <f>SUM('за 6міс.19 р.'!S17+'липень 19 р.'!S17)</f>
        <v>259377.21000000002</v>
      </c>
      <c r="T17" s="2">
        <f>SUM('за 6міс.19 р.'!T17+'липень 19 р.'!T17)</f>
        <v>0</v>
      </c>
      <c r="U17" s="2">
        <f>SUM('за 6міс.19 р.'!U17+'липень 19 р.'!U17)</f>
        <v>0</v>
      </c>
      <c r="V17" s="2">
        <f>SUM('за 6міс.19 р.'!V17+'липень 19 р.'!V17)</f>
        <v>0</v>
      </c>
      <c r="W17" s="2">
        <f>SUM('за 6міс.19 р.'!W17+'липень 19 р.'!W17)</f>
        <v>0</v>
      </c>
      <c r="X17" s="2">
        <f>SUM('за 6міс.19 р.'!X17+'липень 19 р.'!X17)</f>
        <v>2294721.48</v>
      </c>
    </row>
    <row r="18" spans="1:24" ht="12.75">
      <c r="A18" s="30" t="s">
        <v>24</v>
      </c>
      <c r="B18" s="2">
        <f>SUM('за 6міс.19 р.'!B18+'липень 19 р.'!B18)</f>
        <v>1319102.25</v>
      </c>
      <c r="C18" s="2">
        <f>SUM('за 6міс.19 р.'!C18+'липень 19 р.'!C18)</f>
        <v>325099.04000000004</v>
      </c>
      <c r="D18" s="2">
        <f>SUM('за 6міс.19 р.'!D18+'липень 19 р.'!D18)</f>
        <v>1644201.29</v>
      </c>
      <c r="E18" s="2">
        <f>SUM('за 6міс.19 р.'!E18+'липень 19 р.'!E18)</f>
        <v>359175.5</v>
      </c>
      <c r="F18" s="2">
        <f>SUM('за 6міс.19 р.'!F18+'липень 19 р.'!F18)</f>
        <v>724741.15</v>
      </c>
      <c r="G18" s="2">
        <f>SUM('за 6міс.19 р.'!G18+'липень 19 р.'!G18)</f>
        <v>90731.86</v>
      </c>
      <c r="H18" s="2">
        <f>SUM('за 6міс.19 р.'!H18+'липень 19 р.'!H18)</f>
        <v>25354.890000000003</v>
      </c>
      <c r="I18" s="2">
        <f>SUM('за 6міс.19 р.'!I18+'липень 19 р.'!I18)</f>
        <v>33971.149999999994</v>
      </c>
      <c r="J18" s="2">
        <f>SUM('за 6міс.19 р.'!J18+'липень 19 р.'!J18)</f>
        <v>0</v>
      </c>
      <c r="K18" s="2">
        <f>SUM('за 6міс.19 р.'!K18+'липень 19 р.'!K18)</f>
        <v>0</v>
      </c>
      <c r="L18" s="2">
        <f>SUM('за 6міс.19 р.'!L18+'липень 19 р.'!L18)</f>
        <v>0</v>
      </c>
      <c r="M18" s="2">
        <f>SUM('за 6міс.19 р.'!M18+'липень 19 р.'!M18)</f>
        <v>0</v>
      </c>
      <c r="N18" s="2">
        <f>SUM('за 6міс.19 р.'!N18+'липень 19 р.'!N18)</f>
        <v>3845.05</v>
      </c>
      <c r="O18" s="2">
        <f>SUM('за 6міс.19 р.'!O18+'липень 19 р.'!O18)</f>
        <v>570838.2</v>
      </c>
      <c r="P18" s="2">
        <f>SUM('за 6міс.19 р.'!P18+'липень 19 р.'!P18)</f>
        <v>515700</v>
      </c>
      <c r="Q18" s="2">
        <f>SUM('за 6міс.19 р.'!Q18+'липень 19 р.'!Q18)</f>
        <v>0</v>
      </c>
      <c r="R18" s="2">
        <f>SUM('за 6міс.19 р.'!R18+'липень 19 р.'!R18)</f>
        <v>55138.2</v>
      </c>
      <c r="S18" s="2">
        <f>SUM('за 6міс.19 р.'!S18+'липень 19 р.'!S18)</f>
        <v>0</v>
      </c>
      <c r="T18" s="2">
        <f>SUM('за 6міс.19 р.'!T18+'липень 19 р.'!T18)</f>
        <v>0</v>
      </c>
      <c r="U18" s="2">
        <f>SUM('за 6міс.19 р.'!U18+'липень 19 р.'!U18)</f>
        <v>0</v>
      </c>
      <c r="V18" s="2">
        <f>SUM('за 6міс.19 р.'!V18+'липень 19 р.'!V18)</f>
        <v>0</v>
      </c>
      <c r="W18" s="2">
        <f>SUM('за 6міс.19 р.'!W18+'липень 19 р.'!W18)</f>
        <v>0</v>
      </c>
      <c r="X18" s="2">
        <f>SUM('за 6міс.19 р.'!X18+'липень 19 р.'!X18)</f>
        <v>2728117.9399999995</v>
      </c>
    </row>
    <row r="19" spans="1:24" ht="12.75">
      <c r="A19" s="30" t="s">
        <v>14</v>
      </c>
      <c r="B19" s="2">
        <f>SUM('за 6міс.19 р.'!B19+'липень 19 р.'!B19)</f>
        <v>1104435.1</v>
      </c>
      <c r="C19" s="2">
        <f>SUM('за 6міс.19 р.'!C19+'липень 19 р.'!C19)</f>
        <v>233089.84</v>
      </c>
      <c r="D19" s="2">
        <f>SUM('за 6міс.19 р.'!D19+'липень 19 р.'!D19)</f>
        <v>1337524.94</v>
      </c>
      <c r="E19" s="2">
        <f>SUM('за 6міс.19 р.'!E19+'липень 19 р.'!E19)</f>
        <v>291913.77</v>
      </c>
      <c r="F19" s="2">
        <f>SUM('за 6міс.19 р.'!F19+'липень 19 р.'!F19)</f>
        <v>307826.20999999996</v>
      </c>
      <c r="G19" s="2">
        <f>SUM('за 6міс.19 р.'!G19+'липень 19 р.'!G19)</f>
        <v>67351.5</v>
      </c>
      <c r="H19" s="2">
        <f>SUM('за 6міс.19 р.'!H19+'липень 19 р.'!H19)</f>
        <v>30338.950000000004</v>
      </c>
      <c r="I19" s="2">
        <f>SUM('за 6міс.19 р.'!I19+'липень 19 р.'!I19)</f>
        <v>13581.67</v>
      </c>
      <c r="J19" s="2">
        <f>SUM('за 6міс.19 р.'!J19+'липень 19 р.'!J19)</f>
        <v>0</v>
      </c>
      <c r="K19" s="2">
        <f>SUM('за 6міс.19 р.'!K19+'липень 19 р.'!K19)</f>
        <v>0</v>
      </c>
      <c r="L19" s="2">
        <f>SUM('за 6міс.19 р.'!L19+'липень 19 р.'!L19)</f>
        <v>0</v>
      </c>
      <c r="M19" s="2">
        <f>SUM('за 6міс.19 р.'!M19+'липень 19 р.'!M19)</f>
        <v>0</v>
      </c>
      <c r="N19" s="2">
        <f>SUM('за 6міс.19 р.'!N19+'липень 19 р.'!N19)</f>
        <v>2820.1899999999996</v>
      </c>
      <c r="O19" s="2">
        <f>SUM('за 6міс.19 р.'!O19+'липень 19 р.'!O19)</f>
        <v>193733.90000000002</v>
      </c>
      <c r="P19" s="2">
        <f>SUM('за 6міс.19 р.'!P19+'липень 19 р.'!P19)</f>
        <v>0</v>
      </c>
      <c r="Q19" s="2">
        <f>SUM('за 6міс.19 р.'!Q19+'липень 19 р.'!Q19)</f>
        <v>0</v>
      </c>
      <c r="R19" s="2">
        <f>SUM('за 6міс.19 р.'!R19+'липень 19 р.'!R19)</f>
        <v>22171.710000000003</v>
      </c>
      <c r="S19" s="2">
        <f>SUM('за 6міс.19 р.'!S19+'липень 19 р.'!S19)</f>
        <v>2245.94</v>
      </c>
      <c r="T19" s="2">
        <f>SUM('за 6міс.19 р.'!T19+'липень 19 р.'!T19)</f>
        <v>169316.25</v>
      </c>
      <c r="U19" s="2">
        <f>SUM('за 6міс.19 р.'!U19+'липень 19 р.'!U19)</f>
        <v>0</v>
      </c>
      <c r="V19" s="2">
        <f>SUM('за 6міс.19 р.'!V19+'липень 19 р.'!V19)</f>
        <v>0</v>
      </c>
      <c r="W19" s="2">
        <f>SUM('за 6міс.19 р.'!W19+'липень 19 р.'!W19)</f>
        <v>0</v>
      </c>
      <c r="X19" s="2">
        <f>SUM('за 6міс.19 р.'!X19+'липень 19 р.'!X19)</f>
        <v>1937264.92</v>
      </c>
    </row>
    <row r="20" spans="1:24" ht="12.75">
      <c r="A20" s="30" t="s">
        <v>15</v>
      </c>
      <c r="B20" s="2">
        <f>SUM('за 6міс.19 р.'!B20+'липень 19 р.'!B20)</f>
        <v>1351659.1099999999</v>
      </c>
      <c r="C20" s="2">
        <f>SUM('за 6міс.19 р.'!C20+'липень 19 р.'!C20)</f>
        <v>401954.08999999997</v>
      </c>
      <c r="D20" s="2">
        <f>SUM('за 6міс.19 р.'!D20+'липень 19 р.'!D20)</f>
        <v>1753613.2</v>
      </c>
      <c r="E20" s="2">
        <f>SUM('за 6міс.19 р.'!E20+'липень 19 р.'!E20)</f>
        <v>382905.02999999997</v>
      </c>
      <c r="F20" s="2">
        <f>SUM('за 6міс.19 р.'!F20+'липень 19 р.'!F20)</f>
        <v>294342.67</v>
      </c>
      <c r="G20" s="2">
        <f>SUM('за 6міс.19 р.'!G20+'липень 19 р.'!G20)</f>
        <v>30207.36</v>
      </c>
      <c r="H20" s="2">
        <f>SUM('за 6міс.19 р.'!H20+'липень 19 р.'!H20)</f>
        <v>62542.770000000004</v>
      </c>
      <c r="I20" s="2">
        <f>SUM('за 6міс.19 р.'!I20+'липень 19 р.'!I20)</f>
        <v>16778.75</v>
      </c>
      <c r="J20" s="2">
        <f>SUM('за 6міс.19 р.'!J20+'липень 19 р.'!J20)</f>
        <v>0</v>
      </c>
      <c r="K20" s="2">
        <f>SUM('за 6міс.19 р.'!K20+'липень 19 р.'!K20)</f>
        <v>0</v>
      </c>
      <c r="L20" s="2">
        <f>SUM('за 6міс.19 р.'!L20+'липень 19 р.'!L20)</f>
        <v>0</v>
      </c>
      <c r="M20" s="2">
        <f>SUM('за 6міс.19 р.'!M20+'липень 19 р.'!M20)</f>
        <v>0</v>
      </c>
      <c r="N20" s="2">
        <f>SUM('за 6міс.19 р.'!N20+'липень 19 р.'!N20)</f>
        <v>4084.74</v>
      </c>
      <c r="O20" s="2">
        <f>SUM('за 6міс.19 р.'!O20+'липень 19 р.'!O20)</f>
        <v>180729.05</v>
      </c>
      <c r="P20" s="2">
        <f>SUM('за 6міс.19 р.'!P20+'липень 19 р.'!P20)</f>
        <v>0</v>
      </c>
      <c r="Q20" s="2">
        <f>SUM('за 6міс.19 р.'!Q20+'липень 19 р.'!Q20)</f>
        <v>5600</v>
      </c>
      <c r="R20" s="2">
        <f>SUM('за 6міс.19 р.'!R20+'липень 19 р.'!R20)</f>
        <v>23703.140000000003</v>
      </c>
      <c r="S20" s="2">
        <f>SUM('за 6міс.19 р.'!S20+'липень 19 р.'!S20)</f>
        <v>151425.91</v>
      </c>
      <c r="T20" s="2">
        <f>SUM('за 6міс.19 р.'!T20+'липень 19 р.'!T20)</f>
        <v>0</v>
      </c>
      <c r="U20" s="2">
        <f>SUM('за 6міс.19 р.'!U20+'липень 19 р.'!U20)</f>
        <v>0</v>
      </c>
      <c r="V20" s="2">
        <f>SUM('за 6міс.19 р.'!V20+'липень 19 р.'!V20)</f>
        <v>0</v>
      </c>
      <c r="W20" s="2">
        <f>SUM('за 6міс.19 р.'!W20+'липень 19 р.'!W20)</f>
        <v>0</v>
      </c>
      <c r="X20" s="2">
        <f>SUM('за 6міс.19 р.'!X20+'липень 19 р.'!X20)</f>
        <v>2430860.9000000004</v>
      </c>
    </row>
    <row r="21" spans="1:24" ht="12.75">
      <c r="A21" s="34" t="s">
        <v>38</v>
      </c>
      <c r="B21" s="2">
        <f>SUM('за 6міс.19 р.'!B21+'липень 19 р.'!B21)</f>
        <v>530084.22</v>
      </c>
      <c r="C21" s="2">
        <f>SUM('за 6міс.19 р.'!C21+'липень 19 р.'!C21)</f>
        <v>151822.74</v>
      </c>
      <c r="D21" s="2">
        <f>SUM('за 6міс.19 р.'!D21+'липень 19 р.'!D21)</f>
        <v>681906.9600000001</v>
      </c>
      <c r="E21" s="2">
        <f>SUM('за 6міс.19 р.'!E21+'липень 19 р.'!E21)</f>
        <v>148822.78999999998</v>
      </c>
      <c r="F21" s="2">
        <f>SUM('за 6міс.19 р.'!F21+'липень 19 р.'!F21)</f>
        <v>432961</v>
      </c>
      <c r="G21" s="2">
        <f>SUM('за 6міс.19 р.'!G21+'липень 19 р.'!G21)</f>
        <v>46427.659999999996</v>
      </c>
      <c r="H21" s="2">
        <f>SUM('за 6міс.19 р.'!H21+'липень 19 р.'!H21)</f>
        <v>38480.53</v>
      </c>
      <c r="I21" s="2">
        <f>SUM('за 6міс.19 р.'!I21+'липень 19 р.'!I21)</f>
        <v>37315.369999999995</v>
      </c>
      <c r="J21" s="2">
        <f>SUM('за 6міс.19 р.'!J21+'липень 19 р.'!J21)</f>
        <v>368.22</v>
      </c>
      <c r="K21" s="2">
        <f>SUM('за 6міс.19 р.'!K21+'липень 19 р.'!K21)</f>
        <v>0</v>
      </c>
      <c r="L21" s="2">
        <f>SUM('за 6міс.19 р.'!L21+'липень 19 р.'!L21)</f>
        <v>0</v>
      </c>
      <c r="M21" s="2">
        <f>SUM('за 6міс.19 р.'!M21+'липень 19 р.'!M21)</f>
        <v>0</v>
      </c>
      <c r="N21" s="2">
        <f>SUM('за 6міс.19 р.'!N21+'липень 19 р.'!N21)</f>
        <v>720</v>
      </c>
      <c r="O21" s="2">
        <f>SUM('за 6міс.19 р.'!O21+'липень 19 р.'!O21)</f>
        <v>310017.44</v>
      </c>
      <c r="P21" s="2">
        <f>SUM('за 6міс.19 р.'!P21+'липень 19 р.'!P21)</f>
        <v>0</v>
      </c>
      <c r="Q21" s="2">
        <f>SUM('за 6міс.19 р.'!Q21+'липень 19 р.'!Q21)</f>
        <v>0</v>
      </c>
      <c r="R21" s="2">
        <f>SUM('за 6міс.19 р.'!R21+'липень 19 р.'!R21)</f>
        <v>42759.77</v>
      </c>
      <c r="S21" s="2">
        <f>SUM('за 6міс.19 р.'!S21+'липень 19 р.'!S21)</f>
        <v>267257.67</v>
      </c>
      <c r="T21" s="2">
        <f>SUM('за 6міс.19 р.'!T21+'липень 19 р.'!T21)</f>
        <v>0</v>
      </c>
      <c r="U21" s="2">
        <f>SUM('за 6міс.19 р.'!U21+'липень 19 р.'!U21)</f>
        <v>0</v>
      </c>
      <c r="V21" s="2">
        <f>SUM('за 6міс.19 р.'!V21+'липень 19 р.'!V21)</f>
        <v>0</v>
      </c>
      <c r="W21" s="2">
        <f>SUM('за 6міс.19 р.'!W21+'липень 19 р.'!W21)</f>
        <v>0</v>
      </c>
      <c r="X21" s="2">
        <f>SUM('за 6міс.19 р.'!X21+'липень 19 р.'!X21)</f>
        <v>1263690.75</v>
      </c>
    </row>
    <row r="22" spans="1:24" ht="12.75">
      <c r="A22" s="30" t="s">
        <v>16</v>
      </c>
      <c r="B22" s="2">
        <f>SUM('за 6міс.19 р.'!B22+'липень 19 р.'!B22)</f>
        <v>792254.15</v>
      </c>
      <c r="C22" s="2">
        <f>SUM('за 6міс.19 р.'!C22+'липень 19 р.'!C22)</f>
        <v>89229.15</v>
      </c>
      <c r="D22" s="2">
        <f>SUM('за 6міс.19 р.'!D22+'липень 19 р.'!D22)</f>
        <v>881483.3</v>
      </c>
      <c r="E22" s="2">
        <f>SUM('за 6міс.19 р.'!E22+'липень 19 р.'!E22)</f>
        <v>192445.77</v>
      </c>
      <c r="F22" s="2">
        <f>SUM('за 6міс.19 р.'!F22+'липень 19 р.'!F22)</f>
        <v>254788.46</v>
      </c>
      <c r="G22" s="2">
        <f>SUM('за 6міс.19 р.'!G22+'липень 19 р.'!G22)</f>
        <v>42499.36</v>
      </c>
      <c r="H22" s="2">
        <f>SUM('за 6міс.19 р.'!H22+'липень 19 р.'!H22)</f>
        <v>41609.64</v>
      </c>
      <c r="I22" s="2">
        <f>SUM('за 6міс.19 р.'!I22+'липень 19 р.'!I22)</f>
        <v>25259.42</v>
      </c>
      <c r="J22" s="2">
        <f>SUM('за 6міс.19 р.'!J22+'липень 19 р.'!J22)</f>
        <v>0</v>
      </c>
      <c r="K22" s="2">
        <f>SUM('за 6міс.19 р.'!K22+'липень 19 р.'!K22)</f>
        <v>0</v>
      </c>
      <c r="L22" s="2">
        <f>SUM('за 6міс.19 р.'!L22+'липень 19 р.'!L22)</f>
        <v>0</v>
      </c>
      <c r="M22" s="2">
        <f>SUM('за 6міс.19 р.'!M22+'липень 19 р.'!M22)</f>
        <v>0</v>
      </c>
      <c r="N22" s="2">
        <f>SUM('за 6міс.19 р.'!N22+'липень 19 р.'!N22)</f>
        <v>6266.54</v>
      </c>
      <c r="O22" s="2">
        <f>SUM('за 6міс.19 р.'!O22+'липень 19 р.'!O22)</f>
        <v>139153.50000000003</v>
      </c>
      <c r="P22" s="2">
        <f>SUM('за 6міс.19 р.'!P22+'липень 19 р.'!P22)</f>
        <v>0</v>
      </c>
      <c r="Q22" s="2">
        <f>SUM('за 6міс.19 р.'!Q22+'липень 19 р.'!Q22)</f>
        <v>0</v>
      </c>
      <c r="R22" s="2">
        <f>SUM('за 6міс.19 р.'!R22+'липень 19 р.'!R22)</f>
        <v>9039.79</v>
      </c>
      <c r="S22" s="2">
        <f>SUM('за 6міс.19 р.'!S22+'липень 19 р.'!S22)</f>
        <v>130113.70999999999</v>
      </c>
      <c r="T22" s="2">
        <f>SUM('за 6міс.19 р.'!T22+'липень 19 р.'!T22)</f>
        <v>0</v>
      </c>
      <c r="U22" s="2">
        <f>SUM('за 6міс.19 р.'!U22+'липень 19 р.'!U22)</f>
        <v>0</v>
      </c>
      <c r="V22" s="2">
        <f>SUM('за 6міс.19 р.'!V22+'липень 19 р.'!V22)</f>
        <v>0</v>
      </c>
      <c r="W22" s="2">
        <f>SUM('за 6міс.19 р.'!W22+'липень 19 р.'!W22)</f>
        <v>0</v>
      </c>
      <c r="X22" s="2">
        <f>SUM('за 6міс.19 р.'!X22+'липень 19 р.'!X22)</f>
        <v>1328717.53</v>
      </c>
    </row>
    <row r="23" spans="1:24" ht="12.75">
      <c r="A23" s="30" t="s">
        <v>17</v>
      </c>
      <c r="B23" s="2">
        <f>SUM('за 6міс.19 р.'!B23+'липень 19 р.'!B23)</f>
        <v>1776316.0600000003</v>
      </c>
      <c r="C23" s="2">
        <f>SUM('за 6міс.19 р.'!C23+'липень 19 р.'!C23)</f>
        <v>421517.76</v>
      </c>
      <c r="D23" s="2">
        <f>SUM('за 6міс.19 р.'!D23+'липень 19 р.'!D23)</f>
        <v>2197833.82</v>
      </c>
      <c r="E23" s="2">
        <f>SUM('за 6міс.19 р.'!E23+'липень 19 р.'!E23)</f>
        <v>480442.03</v>
      </c>
      <c r="F23" s="2">
        <f>SUM('за 6міс.19 р.'!F23+'липень 19 р.'!F23)</f>
        <v>785981.69</v>
      </c>
      <c r="G23" s="2">
        <f>SUM('за 6міс.19 р.'!G23+'липень 19 р.'!G23)</f>
        <v>107841.93999999999</v>
      </c>
      <c r="H23" s="2">
        <f>SUM('за 6міс.19 р.'!H23+'липень 19 р.'!H23)</f>
        <v>109877.63</v>
      </c>
      <c r="I23" s="2">
        <f>SUM('за 6міс.19 р.'!I23+'липень 19 р.'!I23)</f>
        <v>9612.81</v>
      </c>
      <c r="J23" s="2">
        <f>SUM('за 6міс.19 р.'!J23+'липень 19 р.'!J23)</f>
        <v>0</v>
      </c>
      <c r="K23" s="2">
        <f>SUM('за 6міс.19 р.'!K23+'липень 19 р.'!K23)</f>
        <v>0</v>
      </c>
      <c r="L23" s="2">
        <f>SUM('за 6міс.19 р.'!L23+'липень 19 р.'!L23)</f>
        <v>0</v>
      </c>
      <c r="M23" s="2">
        <f>SUM('за 6міс.19 р.'!M23+'липень 19 р.'!M23)</f>
        <v>0</v>
      </c>
      <c r="N23" s="2">
        <f>SUM('за 6міс.19 р.'!N23+'липень 19 р.'!N23)</f>
        <v>1200</v>
      </c>
      <c r="O23" s="2">
        <f>SUM('за 6міс.19 р.'!O23+'липень 19 р.'!O23)</f>
        <v>557449.3099999999</v>
      </c>
      <c r="P23" s="2">
        <f>SUM('за 6міс.19 р.'!P23+'липень 19 р.'!P23)</f>
        <v>515700</v>
      </c>
      <c r="Q23" s="2">
        <f>SUM('за 6міс.19 р.'!Q23+'липень 19 р.'!Q23)</f>
        <v>0</v>
      </c>
      <c r="R23" s="2">
        <f>SUM('за 6міс.19 р.'!R23+'липень 19 р.'!R23)</f>
        <v>41590.649999999994</v>
      </c>
      <c r="S23" s="2">
        <f>SUM('за 6міс.19 р.'!S23+'липень 19 р.'!S23)</f>
        <v>0</v>
      </c>
      <c r="T23" s="2">
        <f>SUM('за 6міс.19 р.'!T23+'липень 19 р.'!T23)</f>
        <v>158.66</v>
      </c>
      <c r="U23" s="2">
        <f>SUM('за 6міс.19 р.'!U23+'липень 19 р.'!U23)</f>
        <v>0</v>
      </c>
      <c r="V23" s="2">
        <f>SUM('за 6міс.19 р.'!V23+'липень 19 р.'!V23)</f>
        <v>0</v>
      </c>
      <c r="W23" s="2">
        <f>SUM('за 6міс.19 р.'!W23+'липень 19 р.'!W23)</f>
        <v>0</v>
      </c>
      <c r="X23" s="2">
        <f>SUM('за 6міс.19 р.'!X23+'липень 19 р.'!X23)</f>
        <v>3464257.54</v>
      </c>
    </row>
    <row r="24" spans="1:24" ht="12.75">
      <c r="A24" s="30" t="s">
        <v>18</v>
      </c>
      <c r="B24" s="2">
        <f>SUM('за 6міс.19 р.'!B24+'липень 19 р.'!B24)</f>
        <v>879564.5900000001</v>
      </c>
      <c r="C24" s="2">
        <f>SUM('за 6міс.19 р.'!C24+'липень 19 р.'!C24)</f>
        <v>209078.11</v>
      </c>
      <c r="D24" s="2">
        <f>SUM('за 6міс.19 р.'!D24+'липень 19 р.'!D24)</f>
        <v>1088642.7</v>
      </c>
      <c r="E24" s="2">
        <f>SUM('за 6міс.19 р.'!E24+'липень 19 р.'!E24)</f>
        <v>237685.05999999997</v>
      </c>
      <c r="F24" s="2">
        <f>SUM('за 6міс.19 р.'!F24+'липень 19 р.'!F24)</f>
        <v>218731.03</v>
      </c>
      <c r="G24" s="2">
        <f>SUM('за 6міс.19 р.'!G24+'липень 19 р.'!G24)</f>
        <v>41231.54</v>
      </c>
      <c r="H24" s="2">
        <f>SUM('за 6міс.19 р.'!H24+'липень 19 р.'!H24)</f>
        <v>40597.28</v>
      </c>
      <c r="I24" s="2">
        <f>SUM('за 6міс.19 р.'!I24+'липень 19 р.'!I24)</f>
        <v>27133.82</v>
      </c>
      <c r="J24" s="2">
        <f>SUM('за 6міс.19 р.'!J24+'липень 19 р.'!J24)</f>
        <v>0</v>
      </c>
      <c r="K24" s="2">
        <f>SUM('за 6міс.19 р.'!K24+'липень 19 р.'!K24)</f>
        <v>0</v>
      </c>
      <c r="L24" s="2">
        <f>SUM('за 6міс.19 р.'!L24+'липень 19 р.'!L24)</f>
        <v>0</v>
      </c>
      <c r="M24" s="2">
        <f>SUM('за 6міс.19 р.'!M24+'липень 19 р.'!M24)</f>
        <v>0</v>
      </c>
      <c r="N24" s="2">
        <f>SUM('за 6міс.19 р.'!N24+'липень 19 р.'!N24)</f>
        <v>2561.6</v>
      </c>
      <c r="O24" s="2">
        <f>SUM('за 6міс.19 р.'!O24+'липень 19 р.'!O24)</f>
        <v>107206.79000000001</v>
      </c>
      <c r="P24" s="2">
        <f>SUM('за 6міс.19 р.'!P24+'липень 19 р.'!P24)</f>
        <v>-55996.74</v>
      </c>
      <c r="Q24" s="2">
        <f>SUM('за 6міс.19 р.'!Q24+'липень 19 р.'!Q24)</f>
        <v>0</v>
      </c>
      <c r="R24" s="2">
        <f>SUM('за 6міс.19 р.'!R24+'липень 19 р.'!R24)</f>
        <v>17525.9</v>
      </c>
      <c r="S24" s="2">
        <f>SUM('за 6міс.19 р.'!S24+'липень 19 р.'!S24)</f>
        <v>145677.63</v>
      </c>
      <c r="T24" s="2">
        <f>SUM('за 6міс.19 р.'!T24+'липень 19 р.'!T24)</f>
        <v>0</v>
      </c>
      <c r="U24" s="2">
        <f>SUM('за 6міс.19 р.'!U24+'липень 19 р.'!U24)</f>
        <v>0</v>
      </c>
      <c r="V24" s="2">
        <f>SUM('за 6міс.19 р.'!V24+'липень 19 р.'!V24)</f>
        <v>0</v>
      </c>
      <c r="W24" s="2">
        <f>SUM('за 6міс.19 р.'!W24+'липень 19 р.'!W24)</f>
        <v>0</v>
      </c>
      <c r="X24" s="2">
        <f>SUM('за 6міс.19 р.'!X24+'липень 19 р.'!X24)</f>
        <v>1545058.79</v>
      </c>
    </row>
    <row r="25" spans="1:24" ht="12.75">
      <c r="A25" s="30" t="s">
        <v>27</v>
      </c>
      <c r="B25" s="2">
        <f>SUM('за 6міс.19 р.'!B25+'липень 19 р.'!B25)</f>
        <v>511849.73</v>
      </c>
      <c r="C25" s="2">
        <f>SUM('за 6міс.19 р.'!C25+'липень 19 р.'!C25)</f>
        <v>122630.91000000002</v>
      </c>
      <c r="D25" s="2">
        <f>SUM('за 6міс.19 р.'!D25+'липень 19 р.'!D25)</f>
        <v>634480.64</v>
      </c>
      <c r="E25" s="2">
        <f>SUM('за 6міс.19 р.'!E25+'липень 19 р.'!E25)</f>
        <v>138952.66</v>
      </c>
      <c r="F25" s="2">
        <f>SUM('за 6міс.19 р.'!F25+'липень 19 р.'!F25)</f>
        <v>181186.80000000002</v>
      </c>
      <c r="G25" s="2">
        <f>SUM('за 6міс.19 р.'!G25+'липень 19 р.'!G25)</f>
        <v>2183.3599999999997</v>
      </c>
      <c r="H25" s="2">
        <f>SUM('за 6міс.19 р.'!H25+'липень 19 р.'!H25)</f>
        <v>20923.550000000003</v>
      </c>
      <c r="I25" s="2">
        <f>SUM('за 6міс.19 р.'!I25+'липень 19 р.'!I25)</f>
        <v>11675.87</v>
      </c>
      <c r="J25" s="2">
        <f>SUM('за 6міс.19 р.'!J25+'липень 19 р.'!J25)</f>
        <v>0</v>
      </c>
      <c r="K25" s="2">
        <f>SUM('за 6міс.19 р.'!K25+'липень 19 р.'!K25)</f>
        <v>0</v>
      </c>
      <c r="L25" s="2">
        <f>SUM('за 6міс.19 р.'!L25+'липень 19 р.'!L25)</f>
        <v>0</v>
      </c>
      <c r="M25" s="2">
        <f>SUM('за 6міс.19 р.'!M25+'липень 19 р.'!M25)</f>
        <v>0</v>
      </c>
      <c r="N25" s="2">
        <f>SUM('за 6міс.19 р.'!N25+'липень 19 р.'!N25)</f>
        <v>2960.06</v>
      </c>
      <c r="O25" s="2">
        <f>SUM('за 6міс.19 р.'!O25+'липень 19 р.'!O25)</f>
        <v>143443.96000000002</v>
      </c>
      <c r="P25" s="2">
        <f>SUM('за 6міс.19 р.'!P25+'липень 19 р.'!P25)</f>
        <v>0</v>
      </c>
      <c r="Q25" s="2">
        <f>SUM('за 6міс.19 р.'!Q25+'липень 19 р.'!Q25)</f>
        <v>0</v>
      </c>
      <c r="R25" s="2">
        <f>SUM('за 6міс.19 р.'!R25+'липень 19 р.'!R25)</f>
        <v>21556.649999999998</v>
      </c>
      <c r="S25" s="2">
        <f>SUM('за 6міс.19 р.'!S25+'липень 19 р.'!S25)</f>
        <v>121887.31</v>
      </c>
      <c r="T25" s="2">
        <f>SUM('за 6міс.19 р.'!T25+'липень 19 р.'!T25)</f>
        <v>0</v>
      </c>
      <c r="U25" s="2">
        <f>SUM('за 6міс.19 р.'!U25+'липень 19 р.'!U25)</f>
        <v>0</v>
      </c>
      <c r="V25" s="2">
        <f>SUM('за 6міс.19 р.'!V25+'липень 19 р.'!V25)</f>
        <v>0</v>
      </c>
      <c r="W25" s="2">
        <f>SUM('за 6міс.19 р.'!W25+'липень 19 р.'!W25)</f>
        <v>0</v>
      </c>
      <c r="X25" s="2">
        <f>SUM('за 6міс.19 р.'!X25+'липень 19 р.'!X25)</f>
        <v>954620.1</v>
      </c>
    </row>
    <row r="26" spans="1:24" ht="12.75">
      <c r="A26" s="30" t="s">
        <v>33</v>
      </c>
      <c r="B26" s="2">
        <f>SUM('за 6міс.19 р.'!B26+'липень 19 р.'!B26)</f>
        <v>167299.07</v>
      </c>
      <c r="C26" s="2">
        <f>SUM('за 6міс.19 р.'!C26+'липень 19 р.'!C26)</f>
        <v>0</v>
      </c>
      <c r="D26" s="2">
        <f>SUM('за 6міс.19 р.'!D26+'липень 19 р.'!D26)</f>
        <v>167299.07</v>
      </c>
      <c r="E26" s="2">
        <f>SUM('за 6міс.19 р.'!E26+'липень 19 р.'!E26)</f>
        <v>36679.96</v>
      </c>
      <c r="F26" s="2">
        <f>SUM('за 6міс.19 р.'!F26+'липень 19 р.'!F26)</f>
        <v>26064.1</v>
      </c>
      <c r="G26" s="2">
        <f>SUM('за 6міс.19 р.'!G26+'липень 19 р.'!G26)</f>
        <v>0</v>
      </c>
      <c r="H26" s="2">
        <f>SUM('за 6міс.19 р.'!H26+'липень 19 р.'!H26)</f>
        <v>26064.1</v>
      </c>
      <c r="I26" s="2">
        <f>SUM('за 6міс.19 р.'!I26+'липень 19 р.'!I26)</f>
        <v>0</v>
      </c>
      <c r="J26" s="2">
        <f>SUM('за 6міс.19 р.'!J26+'липень 19 р.'!J26)</f>
        <v>0</v>
      </c>
      <c r="K26" s="2">
        <f>SUM('за 6міс.19 р.'!K26+'липень 19 р.'!K26)</f>
        <v>0</v>
      </c>
      <c r="L26" s="2">
        <f>SUM('за 6міс.19 р.'!L26+'липень 19 р.'!L26)</f>
        <v>0</v>
      </c>
      <c r="M26" s="2">
        <f>SUM('за 6міс.19 р.'!M26+'липень 19 р.'!M26)</f>
        <v>0</v>
      </c>
      <c r="N26" s="2">
        <f>SUM('за 6міс.19 р.'!N26+'липень 19 р.'!N26)</f>
        <v>0</v>
      </c>
      <c r="O26" s="2">
        <f>SUM('за 6міс.19 р.'!O26+'липень 19 р.'!O26)</f>
        <v>0</v>
      </c>
      <c r="P26" s="2">
        <f>SUM('за 6міс.19 р.'!P26+'липень 19 р.'!P26)</f>
        <v>0</v>
      </c>
      <c r="Q26" s="2">
        <f>SUM('за 6міс.19 р.'!Q26+'липень 19 р.'!Q26)</f>
        <v>0</v>
      </c>
      <c r="R26" s="2">
        <f>SUM('за 6міс.19 р.'!R26+'липень 19 р.'!R26)</f>
        <v>0</v>
      </c>
      <c r="S26" s="2">
        <f>SUM('за 6міс.19 р.'!S26+'липень 19 р.'!S26)</f>
        <v>0</v>
      </c>
      <c r="T26" s="2">
        <f>SUM('за 6міс.19 р.'!T26+'липень 19 р.'!T26)</f>
        <v>0</v>
      </c>
      <c r="U26" s="2">
        <f>SUM('за 6міс.19 р.'!U26+'липень 19 р.'!U26)</f>
        <v>0</v>
      </c>
      <c r="V26" s="2">
        <f>SUM('за 6міс.19 р.'!V26+'липень 19 р.'!V26)</f>
        <v>0</v>
      </c>
      <c r="W26" s="2">
        <f>SUM('за 6міс.19 р.'!W26+'липень 19 р.'!W26)</f>
        <v>0</v>
      </c>
      <c r="X26" s="2">
        <f>SUM('за 6міс.19 р.'!X26+'липень 19 р.'!X26)</f>
        <v>230043.13</v>
      </c>
    </row>
    <row r="27" spans="1:24" ht="12.75">
      <c r="A27" s="30" t="s">
        <v>19</v>
      </c>
      <c r="B27" s="2">
        <f>SUM('за 6міс.19 р.'!B27+'липень 19 р.'!B27)</f>
        <v>637320.22</v>
      </c>
      <c r="C27" s="2">
        <f>SUM('за 6міс.19 р.'!C27+'липень 19 р.'!C27)</f>
        <v>218874.99</v>
      </c>
      <c r="D27" s="2">
        <f>SUM('за 6міс.19 р.'!D27+'липень 19 р.'!D27)</f>
        <v>856195.21</v>
      </c>
      <c r="E27" s="2">
        <f>SUM('за 6міс.19 р.'!E27+'липень 19 р.'!E27)</f>
        <v>187504.76</v>
      </c>
      <c r="F27" s="2">
        <f>SUM('за 6міс.19 р.'!F27+'липень 19 р.'!F27)</f>
        <v>245805.38</v>
      </c>
      <c r="G27" s="2">
        <f>SUM('за 6міс.19 р.'!G27+'липень 19 р.'!G27)</f>
        <v>2183.3599999999997</v>
      </c>
      <c r="H27" s="2">
        <f>SUM('за 6міс.19 р.'!H27+'липень 19 р.'!H27)</f>
        <v>10389.07</v>
      </c>
      <c r="I27" s="2">
        <f>SUM('за 6міс.19 р.'!I27+'липень 19 р.'!I27)</f>
        <v>15496.57</v>
      </c>
      <c r="J27" s="2">
        <f>SUM('за 6міс.19 р.'!J27+'липень 19 р.'!J27)</f>
        <v>0</v>
      </c>
      <c r="K27" s="2">
        <f>SUM('за 6міс.19 р.'!K27+'липень 19 р.'!K27)</f>
        <v>0</v>
      </c>
      <c r="L27" s="2">
        <f>SUM('за 6міс.19 р.'!L27+'липень 19 р.'!L27)</f>
        <v>0</v>
      </c>
      <c r="M27" s="2">
        <f>SUM('за 6міс.19 р.'!M27+'липень 19 р.'!M27)</f>
        <v>0</v>
      </c>
      <c r="N27" s="2">
        <f>SUM('за 6міс.19 р.'!N27+'липень 19 р.'!N27)</f>
        <v>2966.94</v>
      </c>
      <c r="O27" s="2">
        <f>SUM('за 6міс.19 р.'!O27+'липень 19 р.'!O27)</f>
        <v>214769.44</v>
      </c>
      <c r="P27" s="2">
        <f>SUM('за 6міс.19 р.'!P27+'липень 19 р.'!P27)</f>
        <v>0</v>
      </c>
      <c r="Q27" s="2">
        <f>SUM('за 6міс.19 р.'!Q27+'липень 19 р.'!Q27)</f>
        <v>0</v>
      </c>
      <c r="R27" s="2">
        <f>SUM('за 6міс.19 р.'!R27+'липень 19 р.'!R27)</f>
        <v>24447.280000000002</v>
      </c>
      <c r="S27" s="2">
        <f>SUM('за 6міс.19 р.'!S27+'липень 19 р.'!S27)</f>
        <v>190322.16000000003</v>
      </c>
      <c r="T27" s="2">
        <f>SUM('за 6міс.19 р.'!T27+'липень 19 р.'!T27)</f>
        <v>0</v>
      </c>
      <c r="U27" s="2">
        <f>SUM('за 6міс.19 р.'!U27+'липень 19 р.'!U27)</f>
        <v>0</v>
      </c>
      <c r="V27" s="2">
        <f>SUM('за 6міс.19 р.'!V27+'липень 19 р.'!V27)</f>
        <v>0</v>
      </c>
      <c r="W27" s="2">
        <f>SUM('за 6міс.19 р.'!W27+'липень 19 р.'!W27)</f>
        <v>0</v>
      </c>
      <c r="X27" s="2">
        <f>SUM('за 6міс.19 р.'!X27+'липень 19 р.'!X27)</f>
        <v>1289505.3499999999</v>
      </c>
    </row>
    <row r="28" spans="1:24" ht="12.75">
      <c r="A28" s="30" t="s">
        <v>20</v>
      </c>
      <c r="B28" s="2">
        <f>SUM('за 6міс.19 р.'!B28+'липень 19 р.'!B28)</f>
        <v>0</v>
      </c>
      <c r="C28" s="2">
        <f>SUM('за 6міс.19 р.'!C28+'липень 19 р.'!C28)</f>
        <v>0</v>
      </c>
      <c r="D28" s="2">
        <f>SUM('за 6міс.19 р.'!D28+'липень 19 р.'!D28)</f>
        <v>0</v>
      </c>
      <c r="E28" s="2">
        <f>SUM('за 6міс.19 р.'!E28+'липень 19 р.'!E28)</f>
        <v>0</v>
      </c>
      <c r="F28" s="2">
        <f>SUM('за 6міс.19 р.'!F28+'липень 19 р.'!F28)</f>
        <v>0</v>
      </c>
      <c r="G28" s="2">
        <f>SUM('за 6міс.19 р.'!G28+'липень 19 р.'!G28)</f>
        <v>0</v>
      </c>
      <c r="H28" s="2">
        <f>SUM('за 6міс.19 р.'!H28+'липень 19 р.'!H28)</f>
        <v>0</v>
      </c>
      <c r="I28" s="2">
        <f>SUM('за 6міс.19 р.'!I28+'липень 19 р.'!I28)</f>
        <v>0</v>
      </c>
      <c r="J28" s="2">
        <f>SUM('за 6міс.19 р.'!J28+'липень 19 р.'!J28)</f>
        <v>0</v>
      </c>
      <c r="K28" s="2">
        <f>SUM('за 6міс.19 р.'!K28+'липень 19 р.'!K28)</f>
        <v>0</v>
      </c>
      <c r="L28" s="2">
        <f>SUM('за 6міс.19 р.'!L28+'липень 19 р.'!L28)</f>
        <v>0</v>
      </c>
      <c r="M28" s="2">
        <f>SUM('за 6міс.19 р.'!M28+'липень 19 р.'!M28)</f>
        <v>0</v>
      </c>
      <c r="N28" s="2">
        <f>SUM('за 6міс.19 р.'!N28+'липень 19 р.'!N28)</f>
        <v>0</v>
      </c>
      <c r="O28" s="2">
        <f>SUM('за 6міс.19 р.'!O28+'липень 19 р.'!O28)</f>
        <v>0</v>
      </c>
      <c r="P28" s="2">
        <f>SUM('за 6міс.19 р.'!P28+'липень 19 р.'!P28)</f>
        <v>0</v>
      </c>
      <c r="Q28" s="2">
        <f>SUM('за 6міс.19 р.'!Q28+'липень 19 р.'!Q28)</f>
        <v>0</v>
      </c>
      <c r="R28" s="2">
        <f>SUM('за 6міс.19 р.'!R28+'липень 19 р.'!R28)</f>
        <v>0</v>
      </c>
      <c r="S28" s="2">
        <f>SUM('за 6міс.19 р.'!S28+'липень 19 р.'!S28)</f>
        <v>0</v>
      </c>
      <c r="T28" s="2">
        <f>SUM('за 6міс.19 р.'!T28+'липень 19 р.'!T28)</f>
        <v>0</v>
      </c>
      <c r="U28" s="2">
        <f>SUM('за 6міс.19 р.'!U28+'липень 19 р.'!U28)</f>
        <v>0</v>
      </c>
      <c r="V28" s="2">
        <f>SUM('за 6міс.19 р.'!V28+'липень 19 р.'!V28)</f>
        <v>0</v>
      </c>
      <c r="W28" s="2">
        <f>SUM('за 6міс.19 р.'!W28+'липень 19 р.'!W28)</f>
        <v>0</v>
      </c>
      <c r="X28" s="2">
        <f>SUM('за 6міс.19 р.'!X28+'липень 19 р.'!X28)</f>
        <v>0</v>
      </c>
    </row>
    <row r="29" spans="1:24" ht="12.75">
      <c r="A29" s="30" t="s">
        <v>21</v>
      </c>
      <c r="B29" s="2">
        <f>SUM('за 6міс.19 р.'!B29+'липень 19 р.'!B29)</f>
        <v>1350610.4</v>
      </c>
      <c r="C29" s="2">
        <f>SUM('за 6міс.19 р.'!C29+'липень 19 р.'!C29)</f>
        <v>201870.97</v>
      </c>
      <c r="D29" s="2">
        <f>SUM('за 6міс.19 р.'!D29+'липень 19 р.'!D29)</f>
        <v>1552481.37</v>
      </c>
      <c r="E29" s="2">
        <f>SUM('за 6міс.19 р.'!E29+'липень 19 р.'!E29)</f>
        <v>339413.51999999996</v>
      </c>
      <c r="F29" s="2">
        <f>SUM('за 6міс.19 р.'!F29+'липень 19 р.'!F29)</f>
        <v>669301.13</v>
      </c>
      <c r="G29" s="2">
        <f>SUM('за 6міс.19 р.'!G29+'липень 19 р.'!G29)</f>
        <v>14183.28</v>
      </c>
      <c r="H29" s="2">
        <f>SUM('за 6міс.19 р.'!H29+'липень 19 р.'!H29)</f>
        <v>66623.15999999999</v>
      </c>
      <c r="I29" s="2">
        <f>SUM('за 6міс.19 р.'!I29+'липень 19 р.'!I29)</f>
        <v>22280.51</v>
      </c>
      <c r="J29" s="2">
        <f>SUM('за 6міс.19 р.'!J29+'липень 19 р.'!J29)</f>
        <v>0</v>
      </c>
      <c r="K29" s="2">
        <f>SUM('за 6міс.19 р.'!K29+'липень 19 р.'!K29)</f>
        <v>0</v>
      </c>
      <c r="L29" s="2">
        <f>SUM('за 6міс.19 р.'!L29+'липень 19 р.'!L29)</f>
        <v>0</v>
      </c>
      <c r="M29" s="2">
        <f>SUM('за 6міс.19 р.'!M29+'липень 19 р.'!M29)</f>
        <v>0</v>
      </c>
      <c r="N29" s="2">
        <f>SUM('за 6міс.19 р.'!N29+'липень 19 р.'!N29)</f>
        <v>6923.73</v>
      </c>
      <c r="O29" s="2">
        <f>SUM('за 6міс.19 р.'!O29+'липень 19 р.'!O29)</f>
        <v>559290.4500000001</v>
      </c>
      <c r="P29" s="2">
        <f>SUM('за 6міс.19 р.'!P29+'липень 19 р.'!P29)</f>
        <v>515700</v>
      </c>
      <c r="Q29" s="2">
        <f>SUM('за 6міс.19 р.'!Q29+'липень 19 р.'!Q29)</f>
        <v>8833.44</v>
      </c>
      <c r="R29" s="2">
        <f>SUM('за 6міс.19 р.'!R29+'липень 19 р.'!R29)</f>
        <v>34757.01</v>
      </c>
      <c r="S29" s="2">
        <f>SUM('за 6міс.19 р.'!S29+'липень 19 р.'!S29)</f>
        <v>0</v>
      </c>
      <c r="T29" s="2">
        <f>SUM('за 6міс.19 р.'!T29+'липень 19 р.'!T29)</f>
        <v>0</v>
      </c>
      <c r="U29" s="2">
        <f>SUM('за 6міс.19 р.'!U29+'липень 19 р.'!U29)</f>
        <v>0</v>
      </c>
      <c r="V29" s="2">
        <f>SUM('за 6міс.19 р.'!V29+'липень 19 р.'!V29)</f>
        <v>0</v>
      </c>
      <c r="W29" s="2">
        <f>SUM('за 6міс.19 р.'!W29+'липень 19 р.'!W29)</f>
        <v>0</v>
      </c>
      <c r="X29" s="2">
        <f>SUM('за 6міс.19 р.'!X29+'липень 19 р.'!X29)</f>
        <v>2561196.02</v>
      </c>
    </row>
    <row r="30" spans="1:24" ht="12.75">
      <c r="A30" s="30" t="s">
        <v>22</v>
      </c>
      <c r="B30" s="2">
        <f>SUM('за 6міс.19 р.'!B30+'липень 19 р.'!B30)</f>
        <v>634741.49</v>
      </c>
      <c r="C30" s="2">
        <f>SUM('за 6міс.19 р.'!C30+'липень 19 р.'!C30)</f>
        <v>141152.01</v>
      </c>
      <c r="D30" s="2">
        <f>SUM('за 6міс.19 р.'!D30+'липень 19 р.'!D30)</f>
        <v>775893.5</v>
      </c>
      <c r="E30" s="2">
        <f>SUM('за 6міс.19 р.'!E30+'липень 19 р.'!E30)</f>
        <v>169580.6</v>
      </c>
      <c r="F30" s="2">
        <f>SUM('за 6міс.19 р.'!F30+'липень 19 р.'!F30)</f>
        <v>250000.69</v>
      </c>
      <c r="G30" s="2">
        <f>SUM('за 6міс.19 р.'!G30+'липень 19 р.'!G30)</f>
        <v>17183.36</v>
      </c>
      <c r="H30" s="2">
        <f>SUM('за 6міс.19 р.'!H30+'липень 19 р.'!H30)</f>
        <v>30527.07</v>
      </c>
      <c r="I30" s="2">
        <f>SUM('за 6міс.19 р.'!I30+'липень 19 р.'!I30)</f>
        <v>28481.29</v>
      </c>
      <c r="J30" s="2">
        <f>SUM('за 6міс.19 р.'!J30+'липень 19 р.'!J30)</f>
        <v>378.62</v>
      </c>
      <c r="K30" s="2">
        <f>SUM('за 6міс.19 р.'!K30+'липень 19 р.'!K30)</f>
        <v>0</v>
      </c>
      <c r="L30" s="2">
        <f>SUM('за 6міс.19 р.'!L30+'липень 19 р.'!L30)</f>
        <v>0</v>
      </c>
      <c r="M30" s="2">
        <f>SUM('за 6міс.19 р.'!M30+'липень 19 р.'!M30)</f>
        <v>0</v>
      </c>
      <c r="N30" s="2">
        <f>SUM('за 6міс.19 р.'!N30+'липень 19 р.'!N30)</f>
        <v>0</v>
      </c>
      <c r="O30" s="2">
        <f>SUM('за 6міс.19 р.'!O30+'липень 19 р.'!O30)</f>
        <v>173808.96999999997</v>
      </c>
      <c r="P30" s="2">
        <f>SUM('за 6міс.19 р.'!P30+'липень 19 р.'!P30)</f>
        <v>0</v>
      </c>
      <c r="Q30" s="2">
        <f>SUM('за 6міс.19 р.'!Q30+'липень 19 р.'!Q30)</f>
        <v>0</v>
      </c>
      <c r="R30" s="2">
        <f>SUM('за 6міс.19 р.'!R30+'липень 19 р.'!R30)</f>
        <v>12952.3</v>
      </c>
      <c r="S30" s="2">
        <f>SUM('за 6міс.19 р.'!S30+'липень 19 р.'!S30)</f>
        <v>160856.67</v>
      </c>
      <c r="T30" s="2">
        <f>SUM('за 6міс.19 р.'!T30+'липень 19 р.'!T30)</f>
        <v>0</v>
      </c>
      <c r="U30" s="2">
        <f>SUM('за 6міс.19 р.'!U30+'липень 19 р.'!U30)</f>
        <v>0</v>
      </c>
      <c r="V30" s="2">
        <f>SUM('за 6міс.19 р.'!V30+'липень 19 р.'!V30)</f>
        <v>0</v>
      </c>
      <c r="W30" s="2">
        <f>SUM('за 6міс.19 р.'!W30+'липень 19 р.'!W30)</f>
        <v>0</v>
      </c>
      <c r="X30" s="2">
        <f>SUM('за 6міс.19 р.'!X30+'липень 19 р.'!X30)</f>
        <v>1195474.79</v>
      </c>
    </row>
    <row r="31" spans="1:24" ht="12.75">
      <c r="A31" s="30" t="s">
        <v>23</v>
      </c>
      <c r="B31" s="2">
        <f>SUM('за 6міс.19 р.'!B31+'липень 19 р.'!B31)</f>
        <v>1505781.35</v>
      </c>
      <c r="C31" s="2">
        <f>SUM('за 6міс.19 р.'!C31+'липень 19 р.'!C31)</f>
        <v>392082.64999999997</v>
      </c>
      <c r="D31" s="2">
        <f>SUM('за 6міс.19 р.'!D31+'липень 19 р.'!D31)</f>
        <v>1897864.0000000002</v>
      </c>
      <c r="E31" s="2">
        <f>SUM('за 6міс.19 р.'!E31+'липень 19 р.'!E31)</f>
        <v>414179.42</v>
      </c>
      <c r="F31" s="2">
        <f>SUM('за 6міс.19 р.'!F31+'липень 19 р.'!F31)</f>
        <v>424005.06</v>
      </c>
      <c r="G31" s="2">
        <f>SUM('за 6міс.19 р.'!G31+'липень 19 р.'!G31)</f>
        <v>97304.51000000001</v>
      </c>
      <c r="H31" s="2">
        <f>SUM('за 6міс.19 р.'!H31+'липень 19 р.'!H31)</f>
        <v>56246.39</v>
      </c>
      <c r="I31" s="2">
        <f>SUM('за 6міс.19 р.'!I31+'липень 19 р.'!I31)</f>
        <v>32183.879999999997</v>
      </c>
      <c r="J31" s="2">
        <f>SUM('за 6міс.19 р.'!J31+'липень 19 р.'!J31)</f>
        <v>378.62</v>
      </c>
      <c r="K31" s="2">
        <f>SUM('за 6міс.19 р.'!K31+'липень 19 р.'!K31)</f>
        <v>0</v>
      </c>
      <c r="L31" s="2">
        <f>SUM('за 6міс.19 р.'!L31+'липень 19 р.'!L31)</f>
        <v>0</v>
      </c>
      <c r="M31" s="2">
        <f>SUM('за 6міс.19 р.'!M31+'липень 19 р.'!M31)</f>
        <v>0</v>
      </c>
      <c r="N31" s="2">
        <f>SUM('за 6міс.19 р.'!N31+'липень 19 р.'!N31)</f>
        <v>9727.5</v>
      </c>
      <c r="O31" s="2">
        <f>SUM('за 6міс.19 р.'!O31+'липень 19 р.'!O31)</f>
        <v>228542.77999999997</v>
      </c>
      <c r="P31" s="2">
        <f>SUM('за 6міс.19 р.'!P31+'липень 19 р.'!P31)</f>
        <v>0</v>
      </c>
      <c r="Q31" s="2">
        <f>SUM('за 6міс.19 р.'!Q31+'липень 19 р.'!Q31)</f>
        <v>0</v>
      </c>
      <c r="R31" s="2">
        <f>SUM('за 6міс.19 р.'!R31+'липень 19 р.'!R31)</f>
        <v>61202.780000000006</v>
      </c>
      <c r="S31" s="2">
        <f>SUM('за 6міс.19 р.'!S31+'липень 19 р.'!S31)</f>
        <v>167340</v>
      </c>
      <c r="T31" s="2">
        <f>SUM('за 6міс.19 р.'!T31+'липень 19 р.'!T31)</f>
        <v>0</v>
      </c>
      <c r="U31" s="2">
        <f>SUM('за 6міс.19 р.'!U31+'липень 19 р.'!U31)</f>
        <v>0</v>
      </c>
      <c r="V31" s="2">
        <f>SUM('за 6міс.19 р.'!V31+'липень 19 р.'!V31)</f>
        <v>0</v>
      </c>
      <c r="W31" s="2">
        <f>SUM('за 6міс.19 р.'!W31+'липень 19 р.'!W31)</f>
        <v>0</v>
      </c>
      <c r="X31" s="2">
        <f>SUM('за 6міс.19 р.'!X31+'липень 19 р.'!X31)</f>
        <v>2736048.48</v>
      </c>
    </row>
    <row r="32" spans="1:24" ht="12.75">
      <c r="A32" s="34"/>
      <c r="B32" s="2">
        <f>SUM('за 6міс.19 р.'!B32+'липень 19 р.'!B32)</f>
        <v>0</v>
      </c>
      <c r="C32" s="2">
        <f>SUM('за 6міс.19 р.'!C32+'липень 19 р.'!C32)</f>
        <v>0</v>
      </c>
      <c r="D32" s="2">
        <f>SUM('за 6міс.19 р.'!D32+'липень 19 р.'!D32)</f>
        <v>0</v>
      </c>
      <c r="E32" s="2">
        <f>SUM('за 6міс.19 р.'!E32+'липень 19 р.'!E32)</f>
        <v>0</v>
      </c>
      <c r="F32" s="2">
        <f>SUM('за 6міс.19 р.'!F32+'липень 19 р.'!F32)</f>
        <v>0</v>
      </c>
      <c r="G32" s="2">
        <f>SUM('за 6міс.19 р.'!G32+'липень 19 р.'!G32)</f>
        <v>0</v>
      </c>
      <c r="H32" s="2">
        <f>SUM('за 6міс.19 р.'!H32+'липень 19 р.'!H32)</f>
        <v>0</v>
      </c>
      <c r="I32" s="2">
        <f>SUM('за 6міс.19 р.'!I32+'липень 19 р.'!I32)</f>
        <v>0</v>
      </c>
      <c r="J32" s="2">
        <f>SUM('за 6міс.19 р.'!J32+'липень 19 р.'!J32)</f>
        <v>0</v>
      </c>
      <c r="K32" s="2">
        <f>SUM('за 6міс.19 р.'!K32+'липень 19 р.'!K32)</f>
        <v>0</v>
      </c>
      <c r="L32" s="2">
        <f>SUM('за 6міс.19 р.'!L32+'липень 19 р.'!L32)</f>
        <v>0</v>
      </c>
      <c r="M32" s="2">
        <f>SUM('за 6міс.19 р.'!M32+'липень 19 р.'!M32)</f>
        <v>0</v>
      </c>
      <c r="N32" s="2">
        <f>SUM('за 6міс.19 р.'!N32+'липень 19 р.'!N32)</f>
        <v>0</v>
      </c>
      <c r="O32" s="2">
        <f>SUM('за 6міс.19 р.'!O32+'липень 19 р.'!O32)</f>
        <v>0</v>
      </c>
      <c r="P32" s="2">
        <f>SUM('за 6міс.19 р.'!P32+'липень 19 р.'!P32)</f>
        <v>0</v>
      </c>
      <c r="Q32" s="2">
        <f>SUM('за 6міс.19 р.'!Q32+'липень 19 р.'!Q32)</f>
        <v>0</v>
      </c>
      <c r="R32" s="2">
        <f>SUM('за 6міс.19 р.'!R32+'липень 19 р.'!R32)</f>
        <v>0</v>
      </c>
      <c r="S32" s="2">
        <f>SUM('за 6міс.19 р.'!S32+'липень 19 р.'!S32)</f>
        <v>0</v>
      </c>
      <c r="T32" s="2">
        <f>SUM('за 6міс.19 р.'!T32+'липень 19 р.'!T32)</f>
        <v>0</v>
      </c>
      <c r="U32" s="2">
        <f>SUM('за 6міс.19 р.'!U32+'липень 19 р.'!U32)</f>
        <v>0</v>
      </c>
      <c r="V32" s="2">
        <f>SUM('за 6міс.19 р.'!V32+'липень 19 р.'!V32)</f>
        <v>0</v>
      </c>
      <c r="W32" s="2">
        <f>SUM('за 6міс.19 р.'!W32+'липень 19 р.'!W32)</f>
        <v>0</v>
      </c>
      <c r="X32" s="2">
        <f>SUM('за 6міс.19 р.'!X32+'липень 19 р.'!X32)</f>
        <v>0</v>
      </c>
    </row>
    <row r="33" spans="1:24" ht="12.75">
      <c r="A33" s="34"/>
      <c r="B33" s="2">
        <f>SUM('за 6міс.19 р.'!B33+'липень 19 р.'!B33)</f>
        <v>0</v>
      </c>
      <c r="C33" s="2">
        <f>SUM('за 6міс.19 р.'!C33+'липень 19 р.'!C33)</f>
        <v>0</v>
      </c>
      <c r="D33" s="2">
        <f>SUM('за 6міс.19 р.'!D33+'липень 19 р.'!D33)</f>
        <v>0</v>
      </c>
      <c r="E33" s="2">
        <f>SUM('за 6міс.19 р.'!E33+'липень 19 р.'!E33)</f>
        <v>0</v>
      </c>
      <c r="F33" s="2">
        <f>SUM('за 6міс.19 р.'!F33+'липень 19 р.'!F33)</f>
        <v>0</v>
      </c>
      <c r="G33" s="2">
        <f>SUM('за 6міс.19 р.'!G33+'липень 19 р.'!G33)</f>
        <v>0</v>
      </c>
      <c r="H33" s="2">
        <f>SUM('за 6міс.19 р.'!H33+'липень 19 р.'!H33)</f>
        <v>0</v>
      </c>
      <c r="I33" s="2">
        <f>SUM('за 6міс.19 р.'!I33+'липень 19 р.'!I33)</f>
        <v>0</v>
      </c>
      <c r="J33" s="2">
        <f>SUM('за 6міс.19 р.'!J33+'липень 19 р.'!J33)</f>
        <v>0</v>
      </c>
      <c r="K33" s="2">
        <f>SUM('за 6міс.19 р.'!K33+'липень 19 р.'!K33)</f>
        <v>0</v>
      </c>
      <c r="L33" s="2">
        <f>SUM('за 6міс.19 р.'!L33+'липень 19 р.'!L33)</f>
        <v>0</v>
      </c>
      <c r="M33" s="2">
        <f>SUM('за 6міс.19 р.'!M33+'липень 19 р.'!M33)</f>
        <v>0</v>
      </c>
      <c r="N33" s="2">
        <f>SUM('за 6міс.19 р.'!N33+'липень 19 р.'!N33)</f>
        <v>0</v>
      </c>
      <c r="O33" s="2">
        <f>SUM('за 6міс.19 р.'!O33+'липень 19 р.'!O33)</f>
        <v>0</v>
      </c>
      <c r="P33" s="2">
        <f>SUM('за 6міс.19 р.'!P33+'липень 19 р.'!P33)</f>
        <v>0</v>
      </c>
      <c r="Q33" s="2">
        <f>SUM('за 6міс.19 р.'!Q33+'липень 19 р.'!Q33)</f>
        <v>0</v>
      </c>
      <c r="R33" s="2">
        <f>SUM('за 6міс.19 р.'!R33+'липень 19 р.'!R33)</f>
        <v>0</v>
      </c>
      <c r="S33" s="2">
        <f>SUM('за 6міс.19 р.'!S33+'липень 19 р.'!S33)</f>
        <v>0</v>
      </c>
      <c r="T33" s="2">
        <f>SUM('за 6міс.19 р.'!T33+'липень 19 р.'!T33)</f>
        <v>0</v>
      </c>
      <c r="U33" s="2">
        <f>SUM('за 6міс.19 р.'!U33+'липень 19 р.'!U33)</f>
        <v>0</v>
      </c>
      <c r="V33" s="2">
        <f>SUM('за 6міс.19 р.'!V33+'липень 19 р.'!V33)</f>
        <v>0</v>
      </c>
      <c r="W33" s="2">
        <f>SUM('за 6міс.19 р.'!W33+'липень 19 р.'!W33)</f>
        <v>0</v>
      </c>
      <c r="X33" s="2">
        <f>SUM('за 6міс.19 р.'!X33+'липень 19 р.'!X33)</f>
        <v>0</v>
      </c>
    </row>
    <row r="34" spans="1:24" ht="12.75">
      <c r="A34" s="34"/>
      <c r="B34" s="2">
        <f>SUM('за 6міс.19 р.'!B34+'липень 19 р.'!B34)</f>
        <v>0</v>
      </c>
      <c r="C34" s="2">
        <f>SUM('за 6міс.19 р.'!C34+'липень 19 р.'!C34)</f>
        <v>0</v>
      </c>
      <c r="D34" s="2">
        <f>SUM('за 6міс.19 р.'!D34+'липень 19 р.'!D34)</f>
        <v>0</v>
      </c>
      <c r="E34" s="2">
        <f>SUM('за 6міс.19 р.'!E34+'липень 19 р.'!E34)</f>
        <v>0</v>
      </c>
      <c r="F34" s="2">
        <f>SUM('за 6міс.19 р.'!F34+'липень 19 р.'!F34)</f>
        <v>0</v>
      </c>
      <c r="G34" s="2">
        <f>SUM('за 6міс.19 р.'!G34+'липень 19 р.'!G34)</f>
        <v>0</v>
      </c>
      <c r="H34" s="2">
        <f>SUM('за 6міс.19 р.'!H34+'липень 19 р.'!H34)</f>
        <v>0</v>
      </c>
      <c r="I34" s="2">
        <f>SUM('за 6міс.19 р.'!I34+'липень 19 р.'!I34)</f>
        <v>0</v>
      </c>
      <c r="J34" s="2">
        <f>SUM('за 6міс.19 р.'!J34+'липень 19 р.'!J34)</f>
        <v>0</v>
      </c>
      <c r="K34" s="2">
        <f>SUM('за 6міс.19 р.'!K34+'липень 19 р.'!K34)</f>
        <v>0</v>
      </c>
      <c r="L34" s="2">
        <f>SUM('за 6міс.19 р.'!L34+'липень 19 р.'!L34)</f>
        <v>0</v>
      </c>
      <c r="M34" s="2">
        <f>SUM('за 6міс.19 р.'!M34+'липень 19 р.'!M34)</f>
        <v>0</v>
      </c>
      <c r="N34" s="2">
        <f>SUM('за 6міс.19 р.'!N34+'липень 19 р.'!N34)</f>
        <v>0</v>
      </c>
      <c r="O34" s="2">
        <f>SUM('за 6міс.19 р.'!O34+'липень 19 р.'!O34)</f>
        <v>0</v>
      </c>
      <c r="P34" s="2">
        <f>SUM('за 6міс.19 р.'!P34+'липень 19 р.'!P34)</f>
        <v>0</v>
      </c>
      <c r="Q34" s="2">
        <f>SUM('за 6міс.19 р.'!Q34+'липень 19 р.'!Q34)</f>
        <v>0</v>
      </c>
      <c r="R34" s="2">
        <f>SUM('за 6міс.19 р.'!R34+'липень 19 р.'!R34)</f>
        <v>0</v>
      </c>
      <c r="S34" s="2">
        <f>SUM('за 6міс.19 р.'!S34+'липень 19 р.'!S34)</f>
        <v>0</v>
      </c>
      <c r="T34" s="2">
        <f>SUM('за 6міс.19 р.'!T34+'липень 19 р.'!T34)</f>
        <v>0</v>
      </c>
      <c r="U34" s="2">
        <f>SUM('за 6міс.19 р.'!U34+'липень 19 р.'!U34)</f>
        <v>0</v>
      </c>
      <c r="V34" s="2">
        <f>SUM('за 6міс.19 р.'!V34+'липень 19 р.'!V34)</f>
        <v>0</v>
      </c>
      <c r="W34" s="2">
        <f>SUM('за 6міс.19 р.'!W34+'липень 19 р.'!W34)</f>
        <v>0</v>
      </c>
      <c r="X34" s="2">
        <f>SUM('за 6міс.19 р.'!X34+'липень 19 р.'!X34)</f>
        <v>0</v>
      </c>
    </row>
    <row r="35" spans="1:24" ht="12.75">
      <c r="A35" s="35"/>
      <c r="B35" s="2">
        <f>SUM('за 6міс.19 р.'!B35+'липень 19 р.'!B35)</f>
        <v>0</v>
      </c>
      <c r="C35" s="2">
        <f>SUM('за 6міс.19 р.'!C35+'липень 19 р.'!C35)</f>
        <v>0</v>
      </c>
      <c r="D35" s="2">
        <f>SUM('за 6міс.19 р.'!D35+'липень 19 р.'!D35)</f>
        <v>0</v>
      </c>
      <c r="E35" s="2">
        <f>SUM('за 6міс.19 р.'!E35+'липень 19 р.'!E35)</f>
        <v>0</v>
      </c>
      <c r="F35" s="2">
        <f>SUM('за 6міс.19 р.'!F35+'липень 19 р.'!F35)</f>
        <v>0</v>
      </c>
      <c r="G35" s="2">
        <f>SUM('за 6міс.19 р.'!G35+'липень 19 р.'!G35)</f>
        <v>0</v>
      </c>
      <c r="H35" s="2">
        <f>SUM('за 6міс.19 р.'!H35+'липень 19 р.'!H35)</f>
        <v>0</v>
      </c>
      <c r="I35" s="2">
        <f>SUM('за 6міс.19 р.'!I35+'липень 19 р.'!I35)</f>
        <v>0</v>
      </c>
      <c r="J35" s="2">
        <f>SUM('за 6міс.19 р.'!J35+'липень 19 р.'!J35)</f>
        <v>0</v>
      </c>
      <c r="K35" s="2">
        <f>SUM('за 6міс.19 р.'!K35+'липень 19 р.'!K35)</f>
        <v>0</v>
      </c>
      <c r="L35" s="2">
        <f>SUM('за 6міс.19 р.'!L35+'липень 19 р.'!L35)</f>
        <v>0</v>
      </c>
      <c r="M35" s="2">
        <f>SUM('за 6міс.19 р.'!M35+'липень 19 р.'!M35)</f>
        <v>0</v>
      </c>
      <c r="N35" s="2">
        <f>SUM('за 6міс.19 р.'!N35+'липень 19 р.'!N35)</f>
        <v>0</v>
      </c>
      <c r="O35" s="2">
        <f>SUM('за 6міс.19 р.'!O35+'липень 19 р.'!O35)</f>
        <v>0</v>
      </c>
      <c r="P35" s="2">
        <f>SUM('за 6міс.19 р.'!P35+'липень 19 р.'!P35)</f>
        <v>0</v>
      </c>
      <c r="Q35" s="2">
        <f>SUM('за 6міс.19 р.'!Q35+'липень 19 р.'!Q35)</f>
        <v>0</v>
      </c>
      <c r="R35" s="2">
        <f>SUM('за 6міс.19 р.'!R35+'липень 19 р.'!R35)</f>
        <v>0</v>
      </c>
      <c r="S35" s="2">
        <f>SUM('за 6міс.19 р.'!S35+'липень 19 р.'!S35)</f>
        <v>0</v>
      </c>
      <c r="T35" s="2">
        <f>SUM('за 6міс.19 р.'!T35+'липень 19 р.'!T35)</f>
        <v>0</v>
      </c>
      <c r="U35" s="2">
        <f>SUM('за 6міс.19 р.'!U35+'липень 19 р.'!U35)</f>
        <v>0</v>
      </c>
      <c r="V35" s="2">
        <f>SUM('за 6міс.19 р.'!V35+'липень 19 р.'!V35)</f>
        <v>0</v>
      </c>
      <c r="W35" s="2">
        <f>SUM('за 6міс.19 р.'!W35+'липень 19 р.'!W35)</f>
        <v>0</v>
      </c>
      <c r="X35" s="2">
        <f>SUM('за 6міс.19 р.'!X35+'липень 19 р.'!X35)</f>
        <v>0</v>
      </c>
    </row>
    <row r="36" spans="1:24" ht="12.75">
      <c r="A36" s="9" t="s">
        <v>6</v>
      </c>
      <c r="B36" s="2">
        <f>SUM('за 6міс.19 р.'!B36+'липень 19 р.'!B36)</f>
        <v>20240025.08</v>
      </c>
      <c r="C36" s="2">
        <f>SUM('за 6міс.19 р.'!C36+'липень 19 р.'!C36)</f>
        <v>4855356.960000001</v>
      </c>
      <c r="D36" s="2">
        <f>SUM('за 6міс.19 р.'!D36+'липень 19 р.'!D36)</f>
        <v>25095382.04</v>
      </c>
      <c r="E36" s="2">
        <f>SUM('за 6міс.19 р.'!E36+'липень 19 р.'!E36)</f>
        <v>5482672.649999999</v>
      </c>
      <c r="F36" s="2">
        <f>SUM('за 6міс.19 р.'!F36+'липень 19 р.'!F36)</f>
        <v>7696468.369999999</v>
      </c>
      <c r="G36" s="2">
        <f>SUM('за 6міс.19 р.'!G36+'липень 19 р.'!G36)</f>
        <v>1313444.2899999998</v>
      </c>
      <c r="H36" s="2">
        <f>SUM('за 6міс.19 р.'!H36+'липень 19 р.'!H36)</f>
        <v>957535.3400000001</v>
      </c>
      <c r="I36" s="2">
        <f>SUM('за 6міс.19 р.'!I36+'липень 19 р.'!I36)</f>
        <v>667766.05</v>
      </c>
      <c r="J36" s="2">
        <f>SUM('за 6міс.19 р.'!J36+'липень 19 р.'!J36)</f>
        <v>1125.46</v>
      </c>
      <c r="K36" s="2">
        <f>SUM('за 6міс.19 р.'!K36+'липень 19 р.'!K36)</f>
        <v>0</v>
      </c>
      <c r="L36" s="2">
        <f>SUM('за 6міс.19 р.'!L36+'липень 19 р.'!L36)</f>
        <v>0</v>
      </c>
      <c r="M36" s="2">
        <f>SUM('за 6міс.19 р.'!M36+'липень 19 р.'!M36)</f>
        <v>0</v>
      </c>
      <c r="N36" s="2">
        <f>SUM('за 6міс.19 р.'!N36+'липень 19 р.'!N36)</f>
        <v>71531.04</v>
      </c>
      <c r="O36" s="2">
        <f>SUM('за 6міс.19 р.'!O36+'липень 19 р.'!O36)</f>
        <v>4686191.650000001</v>
      </c>
      <c r="P36" s="2">
        <f>SUM('за 6міс.19 р.'!P36+'липень 19 р.'!P36)</f>
        <v>1435102.31</v>
      </c>
      <c r="Q36" s="2">
        <f>SUM('за 6міс.19 р.'!Q36+'липень 19 р.'!Q36)</f>
        <v>33551.84</v>
      </c>
      <c r="R36" s="2">
        <f>SUM('за 6міс.19 р.'!R36+'липень 19 р.'!R36)</f>
        <v>547152.68</v>
      </c>
      <c r="S36" s="2">
        <f>SUM('за 6міс.19 р.'!S36+'липень 19 р.'!S36)</f>
        <v>2500909.9099999997</v>
      </c>
      <c r="T36" s="2">
        <f>SUM('за 6міс.19 р.'!T36+'липень 19 р.'!T36)</f>
        <v>169474.91</v>
      </c>
      <c r="U36" s="2">
        <f>SUM('за 6міс.19 р.'!U36+'липень 19 р.'!U36)</f>
        <v>0</v>
      </c>
      <c r="V36" s="2">
        <f>SUM('за 6міс.19 р.'!V36+'липень 19 р.'!V36)</f>
        <v>0</v>
      </c>
      <c r="W36" s="2">
        <f>SUM('за 6міс.19 р.'!W36+'липень 19 р.'!W36)</f>
        <v>0</v>
      </c>
      <c r="X36" s="2">
        <f>SUM('за 6міс.19 р.'!X36+'липень 19 р.'!X36)</f>
        <v>38274523.06</v>
      </c>
    </row>
    <row r="37" spans="1:24" ht="12.75">
      <c r="A37" s="9" t="s">
        <v>25</v>
      </c>
      <c r="B37" s="2">
        <f>SUM('за 6міс.19 р.'!B37+'липень 19 р.'!B37)</f>
        <v>25757715.21</v>
      </c>
      <c r="C37" s="2">
        <f>SUM('за 6міс.19 р.'!C37+'липень 19 р.'!C37)</f>
        <v>6174104.930000001</v>
      </c>
      <c r="D37" s="2">
        <f>SUM('за 6міс.19 р.'!D37+'липень 19 р.'!D37)</f>
        <v>31931820.14</v>
      </c>
      <c r="E37" s="2">
        <f>SUM('за 6міс.19 р.'!E37+'липень 19 р.'!E37)</f>
        <v>6977875.58</v>
      </c>
      <c r="F37" s="2">
        <f>SUM('за 6міс.19 р.'!F37+'липень 19 р.'!F37)</f>
        <v>9616549.539999997</v>
      </c>
      <c r="G37" s="2">
        <f>SUM('за 6міс.19 р.'!G37+'липень 19 р.'!G37)</f>
        <v>1322579.8299999998</v>
      </c>
      <c r="H37" s="2">
        <f>SUM('за 6міс.19 р.'!H37+'липень 19 р.'!H37)</f>
        <v>1314169.48</v>
      </c>
      <c r="I37" s="2">
        <f>SUM('за 6міс.19 р.'!I37+'липень 19 р.'!I37)</f>
        <v>713756.9299999999</v>
      </c>
      <c r="J37" s="2">
        <f>SUM('за 6міс.19 р.'!J37+'липень 19 р.'!J37)</f>
        <v>1125.46</v>
      </c>
      <c r="K37" s="2">
        <f>SUM('за 6міс.19 р.'!K37+'липень 19 р.'!K37)</f>
        <v>0</v>
      </c>
      <c r="L37" s="2">
        <f>SUM('за 6міс.19 р.'!L37+'липень 19 р.'!L37)</f>
        <v>0</v>
      </c>
      <c r="M37" s="2">
        <f>SUM('за 6міс.19 р.'!M37+'липень 19 р.'!M37)</f>
        <v>0</v>
      </c>
      <c r="N37" s="2">
        <f>SUM('за 6міс.19 р.'!N37+'липень 19 р.'!N37)</f>
        <v>86362.77</v>
      </c>
      <c r="O37" s="2">
        <f>SUM('за 6міс.19 р.'!O37+'липень 19 р.'!O37)</f>
        <v>6179680.529999998</v>
      </c>
      <c r="P37" s="2">
        <f>SUM('за 6міс.19 р.'!P37+'липень 19 р.'!P37)</f>
        <v>2303493.2199999997</v>
      </c>
      <c r="Q37" s="2">
        <f>SUM('за 6міс.19 р.'!Q37+'липень 19 р.'!Q37)</f>
        <v>96292.76</v>
      </c>
      <c r="R37" s="2">
        <f>SUM('за 6міс.19 р.'!R37+'липень 19 р.'!R37)</f>
        <v>718965.25</v>
      </c>
      <c r="S37" s="2">
        <f>SUM('за 6міс.19 р.'!S37+'липень 19 р.'!S37)</f>
        <v>2889767</v>
      </c>
      <c r="T37" s="2">
        <f>SUM('за 6міс.19 р.'!T37+'липень 19 р.'!T37)</f>
        <v>171162.30000000002</v>
      </c>
      <c r="U37" s="2">
        <f>SUM('за 6міс.19 р.'!U37+'липень 19 р.'!U37)</f>
        <v>0</v>
      </c>
      <c r="V37" s="2">
        <f>SUM('за 6міс.19 р.'!V37+'липень 19 р.'!V37)</f>
        <v>0</v>
      </c>
      <c r="W37" s="2">
        <f>SUM('за 6міс.19 р.'!W37+'липень 19 р.'!W37)</f>
        <v>0</v>
      </c>
      <c r="X37" s="2">
        <f>SUM('за 6міс.19 р.'!X37+'липень 19 р.'!X37)</f>
        <v>48527370.72</v>
      </c>
    </row>
    <row r="38" spans="1:24" ht="12.75">
      <c r="A38" s="26" t="s">
        <v>61</v>
      </c>
      <c r="B38" s="7">
        <v>2111</v>
      </c>
      <c r="C38" s="2">
        <v>2111</v>
      </c>
      <c r="D38" s="2">
        <v>2110</v>
      </c>
      <c r="E38" s="2">
        <v>2120</v>
      </c>
      <c r="F38" s="2">
        <v>2200</v>
      </c>
      <c r="G38" s="2">
        <v>2210</v>
      </c>
      <c r="H38" s="2">
        <v>2230</v>
      </c>
      <c r="I38" s="2">
        <v>2240</v>
      </c>
      <c r="J38" s="2">
        <v>2800</v>
      </c>
      <c r="K38" s="2"/>
      <c r="L38" s="2"/>
      <c r="M38" s="2"/>
      <c r="N38" s="2">
        <v>2250</v>
      </c>
      <c r="O38" s="2">
        <v>2270</v>
      </c>
      <c r="P38" s="2">
        <v>2271</v>
      </c>
      <c r="Q38" s="2">
        <v>2272</v>
      </c>
      <c r="R38" s="2">
        <v>2273</v>
      </c>
      <c r="S38" s="2">
        <v>2274</v>
      </c>
      <c r="T38" s="2">
        <v>2275</v>
      </c>
      <c r="U38" s="2">
        <v>2282</v>
      </c>
      <c r="V38" s="2">
        <v>2730</v>
      </c>
      <c r="W38" s="2"/>
      <c r="X38" s="2"/>
    </row>
    <row r="39" spans="1:24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ht="12.75">
      <c r="X41" s="17"/>
    </row>
  </sheetData>
  <sheetProtection/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pane xSplit="1" ySplit="3" topLeftCell="B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25" sqref="P25"/>
    </sheetView>
  </sheetViews>
  <sheetFormatPr defaultColWidth="9.00390625" defaultRowHeight="12.75"/>
  <cols>
    <col min="1" max="1" width="17.875" style="0" customWidth="1"/>
    <col min="2" max="2" width="11.125" style="0" customWidth="1"/>
    <col min="3" max="3" width="10.00390625" style="0" customWidth="1"/>
    <col min="4" max="4" width="11.25390625" style="0" customWidth="1"/>
    <col min="5" max="5" width="10.875" style="0" customWidth="1"/>
    <col min="6" max="6" width="9.125" style="0" customWidth="1"/>
    <col min="7" max="7" width="8.375" style="0" customWidth="1"/>
    <col min="8" max="8" width="7.125" style="0" customWidth="1"/>
    <col min="9" max="9" width="8.75390625" style="0" customWidth="1"/>
    <col min="10" max="10" width="5.875" style="0" customWidth="1"/>
    <col min="11" max="11" width="2.75390625" style="0" customWidth="1"/>
    <col min="12" max="12" width="2.625" style="0" customWidth="1"/>
    <col min="13" max="13" width="2.125" style="0" customWidth="1"/>
    <col min="14" max="14" width="7.375" style="0" customWidth="1"/>
    <col min="15" max="15" width="8.75390625" style="0" customWidth="1"/>
    <col min="16" max="16" width="8.25390625" style="0" customWidth="1"/>
    <col min="17" max="18" width="7.625" style="0" customWidth="1"/>
    <col min="19" max="19" width="6.75390625" style="0" customWidth="1"/>
    <col min="20" max="20" width="6.375" style="0" customWidth="1"/>
    <col min="21" max="21" width="4.875" style="0" customWidth="1"/>
    <col min="22" max="22" width="5.625" style="0" customWidth="1"/>
    <col min="23" max="23" width="6.875" style="0" customWidth="1"/>
    <col min="24" max="24" width="9.75390625" style="0" customWidth="1"/>
  </cols>
  <sheetData>
    <row r="1" spans="1:24" ht="12.75">
      <c r="A1" s="1" t="s">
        <v>0</v>
      </c>
      <c r="B1" s="2"/>
      <c r="C1" s="3"/>
      <c r="D1" s="3">
        <f aca="true" t="shared" si="0" ref="D1:D7">SUM(B1:C1)</f>
        <v>0</v>
      </c>
      <c r="E1" s="3"/>
      <c r="F1" s="3">
        <f aca="true" t="shared" si="1" ref="F1:F36">G1+H1+I1+N1+O1+U1</f>
        <v>0</v>
      </c>
      <c r="G1" s="2"/>
      <c r="H1" s="2"/>
      <c r="I1" s="2"/>
      <c r="J1" s="2"/>
      <c r="K1" s="2"/>
      <c r="L1" s="2"/>
      <c r="M1" s="2"/>
      <c r="N1" s="2"/>
      <c r="O1" s="3">
        <f aca="true" t="shared" si="2" ref="O1:O35">P1+Q1+R1+S1+T1</f>
        <v>0</v>
      </c>
      <c r="P1" s="2"/>
      <c r="Q1" s="2"/>
      <c r="R1" s="2"/>
      <c r="S1" s="2"/>
      <c r="T1" s="2"/>
      <c r="U1" s="2"/>
      <c r="V1" s="2"/>
      <c r="W1" s="2"/>
      <c r="X1" s="3">
        <f aca="true" t="shared" si="3" ref="X1:X36">D1+E1+F1+U1+V1</f>
        <v>0</v>
      </c>
    </row>
    <row r="2" spans="1:24" ht="12.75">
      <c r="A2" s="1" t="s">
        <v>1</v>
      </c>
      <c r="B2" s="2"/>
      <c r="C2" s="2"/>
      <c r="D2" s="3">
        <f t="shared" si="0"/>
        <v>0</v>
      </c>
      <c r="E2" s="2"/>
      <c r="F2" s="3">
        <f t="shared" si="1"/>
        <v>0</v>
      </c>
      <c r="G2" s="2"/>
      <c r="H2" s="2"/>
      <c r="I2" s="2"/>
      <c r="J2" s="2"/>
      <c r="K2" s="2"/>
      <c r="L2" s="2"/>
      <c r="M2" s="2"/>
      <c r="N2" s="2"/>
      <c r="O2" s="3">
        <f t="shared" si="2"/>
        <v>0</v>
      </c>
      <c r="P2" s="2"/>
      <c r="Q2" s="2"/>
      <c r="R2" s="2"/>
      <c r="S2" s="2"/>
      <c r="T2" s="2"/>
      <c r="U2" s="2"/>
      <c r="V2" s="2"/>
      <c r="W2" s="2"/>
      <c r="X2" s="3">
        <f t="shared" si="3"/>
        <v>0</v>
      </c>
    </row>
    <row r="3" spans="1:24" ht="12.75">
      <c r="A3" s="1" t="s">
        <v>2</v>
      </c>
      <c r="B3" s="2"/>
      <c r="C3" s="2"/>
      <c r="D3" s="3">
        <f t="shared" si="0"/>
        <v>0</v>
      </c>
      <c r="E3" s="3"/>
      <c r="F3" s="3">
        <f t="shared" si="1"/>
        <v>0</v>
      </c>
      <c r="G3" s="2"/>
      <c r="H3" s="2"/>
      <c r="I3" s="2"/>
      <c r="J3" s="2"/>
      <c r="K3" s="2"/>
      <c r="L3" s="2"/>
      <c r="M3" s="2"/>
      <c r="N3" s="2"/>
      <c r="O3" s="3">
        <f t="shared" si="2"/>
        <v>0</v>
      </c>
      <c r="P3" s="2"/>
      <c r="Q3" s="2"/>
      <c r="R3" s="2"/>
      <c r="S3" s="2"/>
      <c r="T3" s="2"/>
      <c r="U3" s="2"/>
      <c r="V3" s="2"/>
      <c r="W3" s="2"/>
      <c r="X3" s="3">
        <f t="shared" si="3"/>
        <v>0</v>
      </c>
    </row>
    <row r="4" spans="1:24" ht="12.75">
      <c r="A4" s="1" t="s">
        <v>3</v>
      </c>
      <c r="B4" s="2"/>
      <c r="C4" s="2"/>
      <c r="D4" s="3">
        <f t="shared" si="0"/>
        <v>0</v>
      </c>
      <c r="E4" s="2"/>
      <c r="F4" s="3">
        <f t="shared" si="1"/>
        <v>0</v>
      </c>
      <c r="G4" s="2"/>
      <c r="H4" s="2"/>
      <c r="I4" s="2"/>
      <c r="J4" s="2"/>
      <c r="K4" s="2"/>
      <c r="L4" s="2"/>
      <c r="M4" s="2"/>
      <c r="N4" s="2"/>
      <c r="O4" s="3">
        <f t="shared" si="2"/>
        <v>0</v>
      </c>
      <c r="P4" s="2"/>
      <c r="Q4" s="2"/>
      <c r="R4" s="2"/>
      <c r="S4" s="2"/>
      <c r="T4" s="2"/>
      <c r="U4" s="2"/>
      <c r="V4" s="2"/>
      <c r="W4" s="2"/>
      <c r="X4" s="3">
        <f t="shared" si="3"/>
        <v>0</v>
      </c>
    </row>
    <row r="5" spans="1:24" ht="12.75">
      <c r="A5" s="1" t="s">
        <v>4</v>
      </c>
      <c r="B5" s="2">
        <v>192308.31</v>
      </c>
      <c r="C5" s="2">
        <v>60561.85</v>
      </c>
      <c r="D5" s="3">
        <f t="shared" si="0"/>
        <v>252870.16</v>
      </c>
      <c r="E5" s="3">
        <v>56948.21</v>
      </c>
      <c r="F5" s="3">
        <f t="shared" si="1"/>
        <v>224985.72</v>
      </c>
      <c r="G5" s="2">
        <v>220804.5</v>
      </c>
      <c r="H5" s="2"/>
      <c r="I5" s="2">
        <v>120</v>
      </c>
      <c r="J5" s="2"/>
      <c r="K5" s="2"/>
      <c r="L5" s="2"/>
      <c r="M5" s="2"/>
      <c r="N5" s="2"/>
      <c r="O5" s="3">
        <f t="shared" si="2"/>
        <v>4061.2200000000003</v>
      </c>
      <c r="P5" s="2"/>
      <c r="Q5" s="2">
        <v>574.2</v>
      </c>
      <c r="R5" s="2">
        <v>3285.98</v>
      </c>
      <c r="S5" s="2"/>
      <c r="T5" s="2">
        <v>201.04</v>
      </c>
      <c r="U5" s="2"/>
      <c r="V5" s="2"/>
      <c r="W5" s="2"/>
      <c r="X5" s="3">
        <f t="shared" si="3"/>
        <v>534804.09</v>
      </c>
    </row>
    <row r="6" spans="1:24" ht="12.75">
      <c r="A6" s="1" t="s">
        <v>5</v>
      </c>
      <c r="B6" s="3">
        <v>113273.78</v>
      </c>
      <c r="C6" s="3">
        <v>83559.05</v>
      </c>
      <c r="D6" s="3">
        <f t="shared" si="0"/>
        <v>196832.83000000002</v>
      </c>
      <c r="E6" s="2">
        <v>44328.19</v>
      </c>
      <c r="F6" s="3">
        <f t="shared" si="1"/>
        <v>119752.26</v>
      </c>
      <c r="G6" s="2">
        <v>117311.5</v>
      </c>
      <c r="H6" s="2"/>
      <c r="I6" s="2">
        <v>120</v>
      </c>
      <c r="J6" s="2"/>
      <c r="K6" s="2"/>
      <c r="L6" s="2"/>
      <c r="M6" s="2"/>
      <c r="N6" s="2"/>
      <c r="O6" s="3">
        <f t="shared" si="2"/>
        <v>2320.76</v>
      </c>
      <c r="P6" s="2"/>
      <c r="Q6" s="2">
        <v>1378.08</v>
      </c>
      <c r="R6" s="2">
        <v>713.05</v>
      </c>
      <c r="S6" s="2">
        <v>129.11</v>
      </c>
      <c r="T6" s="2">
        <v>100.52</v>
      </c>
      <c r="U6" s="2"/>
      <c r="V6" s="2"/>
      <c r="W6" s="2"/>
      <c r="X6" s="3">
        <f t="shared" si="3"/>
        <v>360913.28</v>
      </c>
    </row>
    <row r="7" spans="1:24" ht="12.75">
      <c r="A7" s="1"/>
      <c r="B7" s="2"/>
      <c r="C7" s="2"/>
      <c r="D7" s="3">
        <f t="shared" si="0"/>
        <v>0</v>
      </c>
      <c r="E7" s="2"/>
      <c r="F7" s="3">
        <f t="shared" si="1"/>
        <v>0</v>
      </c>
      <c r="G7" s="2"/>
      <c r="H7" s="2"/>
      <c r="I7" s="2"/>
      <c r="J7" s="2"/>
      <c r="K7" s="2"/>
      <c r="L7" s="2"/>
      <c r="M7" s="2"/>
      <c r="N7" s="2"/>
      <c r="O7" s="3">
        <f t="shared" si="2"/>
        <v>0</v>
      </c>
      <c r="P7" s="2"/>
      <c r="Q7" s="2"/>
      <c r="R7" s="2"/>
      <c r="S7" s="2"/>
      <c r="T7" s="2"/>
      <c r="U7" s="2"/>
      <c r="V7" s="2"/>
      <c r="W7" s="2"/>
      <c r="X7" s="3">
        <f t="shared" si="3"/>
        <v>0</v>
      </c>
    </row>
    <row r="8" spans="1:24" ht="12.75">
      <c r="A8" s="1" t="s">
        <v>6</v>
      </c>
      <c r="B8" s="3">
        <f aca="true" t="shared" si="4" ref="B8:M8">SUM(B1:B7)</f>
        <v>305582.08999999997</v>
      </c>
      <c r="C8" s="3">
        <f t="shared" si="4"/>
        <v>144120.9</v>
      </c>
      <c r="D8" s="3">
        <f t="shared" si="4"/>
        <v>449702.99</v>
      </c>
      <c r="E8" s="4">
        <f>SUM(E1:E7)</f>
        <v>101276.4</v>
      </c>
      <c r="F8" s="3">
        <f t="shared" si="1"/>
        <v>344737.98</v>
      </c>
      <c r="G8" s="2">
        <f t="shared" si="4"/>
        <v>338116</v>
      </c>
      <c r="H8" s="2">
        <f t="shared" si="4"/>
        <v>0</v>
      </c>
      <c r="I8" s="2">
        <f t="shared" si="4"/>
        <v>240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>SUM(N1:N7)</f>
        <v>0</v>
      </c>
      <c r="O8" s="3">
        <f t="shared" si="2"/>
        <v>6381.98</v>
      </c>
      <c r="P8" s="2">
        <f aca="true" t="shared" si="5" ref="P8:U8">SUM(P1:P7)</f>
        <v>0</v>
      </c>
      <c r="Q8" s="2">
        <f t="shared" si="5"/>
        <v>1952.28</v>
      </c>
      <c r="R8" s="2">
        <f t="shared" si="5"/>
        <v>3999.0299999999997</v>
      </c>
      <c r="S8" s="2">
        <f t="shared" si="5"/>
        <v>129.11</v>
      </c>
      <c r="T8" s="2">
        <f t="shared" si="5"/>
        <v>301.56</v>
      </c>
      <c r="U8" s="2">
        <f t="shared" si="5"/>
        <v>0</v>
      </c>
      <c r="V8" s="3">
        <f>SUM(V1:V7)</f>
        <v>0</v>
      </c>
      <c r="W8" s="2"/>
      <c r="X8" s="3">
        <f t="shared" si="3"/>
        <v>895717.37</v>
      </c>
    </row>
    <row r="9" spans="1:24" ht="12.75">
      <c r="A9" s="1" t="s">
        <v>7</v>
      </c>
      <c r="B9" s="2">
        <v>58700.38</v>
      </c>
      <c r="C9" s="2">
        <v>37436.18</v>
      </c>
      <c r="D9" s="2">
        <f aca="true" t="shared" si="6" ref="D9:D22">SUM(B9:C9)</f>
        <v>96136.56</v>
      </c>
      <c r="E9" s="2">
        <v>21650.66</v>
      </c>
      <c r="F9" s="3">
        <f t="shared" si="1"/>
        <v>67978.66</v>
      </c>
      <c r="G9" s="2">
        <v>65056.5</v>
      </c>
      <c r="H9" s="2"/>
      <c r="I9" s="2">
        <v>2600</v>
      </c>
      <c r="J9" s="2"/>
      <c r="K9" s="2"/>
      <c r="L9" s="2"/>
      <c r="M9" s="2"/>
      <c r="N9" s="2"/>
      <c r="O9" s="3">
        <f t="shared" si="2"/>
        <v>322.16</v>
      </c>
      <c r="P9" s="2"/>
      <c r="Q9" s="2"/>
      <c r="R9" s="2">
        <v>322.16</v>
      </c>
      <c r="S9" s="2"/>
      <c r="T9" s="2"/>
      <c r="U9" s="2"/>
      <c r="V9" s="2"/>
      <c r="W9" s="2"/>
      <c r="X9" s="3">
        <f t="shared" si="3"/>
        <v>185765.88</v>
      </c>
    </row>
    <row r="10" spans="1:24" ht="12.75">
      <c r="A10" s="1" t="s">
        <v>8</v>
      </c>
      <c r="B10" s="2"/>
      <c r="C10" s="2"/>
      <c r="D10" s="2">
        <f t="shared" si="6"/>
        <v>0</v>
      </c>
      <c r="E10" s="2"/>
      <c r="F10" s="3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3">
        <f t="shared" si="2"/>
        <v>0</v>
      </c>
      <c r="P10" s="2"/>
      <c r="Q10" s="2"/>
      <c r="R10" s="2"/>
      <c r="S10" s="2"/>
      <c r="T10" s="2"/>
      <c r="U10" s="2"/>
      <c r="V10" s="2"/>
      <c r="W10" s="2"/>
      <c r="X10" s="3">
        <f t="shared" si="3"/>
        <v>0</v>
      </c>
    </row>
    <row r="11" spans="1:24" ht="12.75">
      <c r="A11" s="1" t="s">
        <v>9</v>
      </c>
      <c r="B11" s="2">
        <v>47182.53</v>
      </c>
      <c r="C11" s="2">
        <v>34831.9</v>
      </c>
      <c r="D11" s="2">
        <f t="shared" si="6"/>
        <v>82014.43</v>
      </c>
      <c r="E11" s="2">
        <v>18470.25</v>
      </c>
      <c r="F11" s="3">
        <f t="shared" si="1"/>
        <v>45778.26</v>
      </c>
      <c r="G11" s="2">
        <v>42346.5</v>
      </c>
      <c r="H11" s="2"/>
      <c r="I11" s="2">
        <v>1400</v>
      </c>
      <c r="J11" s="2"/>
      <c r="K11" s="2"/>
      <c r="L11" s="2"/>
      <c r="M11" s="2"/>
      <c r="N11" s="2"/>
      <c r="O11" s="3">
        <f t="shared" si="2"/>
        <v>2031.76</v>
      </c>
      <c r="P11" s="2"/>
      <c r="Q11" s="2"/>
      <c r="R11" s="2">
        <v>2031.76</v>
      </c>
      <c r="S11" s="2"/>
      <c r="T11" s="2"/>
      <c r="U11" s="2"/>
      <c r="V11" s="2"/>
      <c r="W11" s="2"/>
      <c r="X11" s="3">
        <f t="shared" si="3"/>
        <v>146262.94</v>
      </c>
    </row>
    <row r="12" spans="1:24" ht="12.75">
      <c r="A12" s="30" t="s">
        <v>34</v>
      </c>
      <c r="B12" s="2">
        <v>78656.94</v>
      </c>
      <c r="C12" s="2">
        <v>38731.62</v>
      </c>
      <c r="D12" s="2">
        <f t="shared" si="6"/>
        <v>117388.56</v>
      </c>
      <c r="E12" s="2">
        <v>26436.76</v>
      </c>
      <c r="F12" s="3">
        <f t="shared" si="1"/>
        <v>71779.18</v>
      </c>
      <c r="G12" s="2">
        <v>63636</v>
      </c>
      <c r="H12" s="2"/>
      <c r="I12" s="2">
        <v>1700</v>
      </c>
      <c r="J12" s="2"/>
      <c r="K12" s="2"/>
      <c r="L12" s="2"/>
      <c r="M12" s="2"/>
      <c r="N12" s="2"/>
      <c r="O12" s="3">
        <f t="shared" si="2"/>
        <v>6443.18</v>
      </c>
      <c r="P12" s="2"/>
      <c r="Q12" s="2"/>
      <c r="R12" s="2">
        <v>6443.18</v>
      </c>
      <c r="S12" s="2"/>
      <c r="T12" s="2"/>
      <c r="U12" s="2"/>
      <c r="V12" s="2"/>
      <c r="W12" s="2"/>
      <c r="X12" s="3">
        <f t="shared" si="3"/>
        <v>215604.5</v>
      </c>
    </row>
    <row r="13" spans="1:24" ht="12.75">
      <c r="A13" s="30" t="s">
        <v>31</v>
      </c>
      <c r="B13" s="2">
        <v>17668.58</v>
      </c>
      <c r="C13" s="2"/>
      <c r="D13" s="2">
        <f t="shared" si="6"/>
        <v>17668.58</v>
      </c>
      <c r="E13" s="2">
        <v>3979.09</v>
      </c>
      <c r="F13" s="3">
        <f t="shared" si="1"/>
        <v>1705.05</v>
      </c>
      <c r="G13" s="2"/>
      <c r="H13" s="2">
        <v>1705.05</v>
      </c>
      <c r="I13" s="2"/>
      <c r="J13" s="2"/>
      <c r="K13" s="2"/>
      <c r="L13" s="2"/>
      <c r="M13" s="2"/>
      <c r="N13" s="2"/>
      <c r="O13" s="3">
        <f t="shared" si="2"/>
        <v>0</v>
      </c>
      <c r="P13" s="2"/>
      <c r="Q13" s="2"/>
      <c r="R13" s="2"/>
      <c r="S13" s="2"/>
      <c r="T13" s="2"/>
      <c r="U13" s="2"/>
      <c r="V13" s="2"/>
      <c r="W13" s="2"/>
      <c r="X13" s="3">
        <f t="shared" si="3"/>
        <v>23352.72</v>
      </c>
    </row>
    <row r="14" spans="1:24" ht="12.75">
      <c r="A14" s="30" t="s">
        <v>10</v>
      </c>
      <c r="B14" s="3"/>
      <c r="C14" s="3"/>
      <c r="D14" s="2">
        <f t="shared" si="6"/>
        <v>0</v>
      </c>
      <c r="E14" s="2"/>
      <c r="F14" s="3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3">
        <f t="shared" si="2"/>
        <v>0</v>
      </c>
      <c r="P14" s="2"/>
      <c r="Q14" s="2"/>
      <c r="R14" s="2"/>
      <c r="S14" s="2"/>
      <c r="T14" s="2"/>
      <c r="U14" s="2"/>
      <c r="V14" s="2"/>
      <c r="W14" s="2"/>
      <c r="X14" s="3">
        <f t="shared" si="3"/>
        <v>0</v>
      </c>
    </row>
    <row r="15" spans="1:24" ht="12.75">
      <c r="A15" s="30" t="s">
        <v>11</v>
      </c>
      <c r="B15" s="2">
        <v>93512.93</v>
      </c>
      <c r="C15" s="2">
        <v>63049.83</v>
      </c>
      <c r="D15" s="2">
        <f t="shared" si="6"/>
        <v>156562.76</v>
      </c>
      <c r="E15" s="2">
        <v>35259.08</v>
      </c>
      <c r="F15" s="3">
        <f t="shared" si="1"/>
        <v>224196.57</v>
      </c>
      <c r="G15" s="2">
        <v>94327</v>
      </c>
      <c r="H15" s="2"/>
      <c r="I15" s="2">
        <v>128800</v>
      </c>
      <c r="J15" s="2"/>
      <c r="K15" s="2"/>
      <c r="L15" s="2"/>
      <c r="M15" s="2"/>
      <c r="N15" s="2"/>
      <c r="O15" s="3">
        <f t="shared" si="2"/>
        <v>1069.57</v>
      </c>
      <c r="P15" s="2"/>
      <c r="Q15" s="2"/>
      <c r="R15" s="2">
        <v>1069.57</v>
      </c>
      <c r="S15" s="2"/>
      <c r="T15" s="2"/>
      <c r="U15" s="2"/>
      <c r="V15" s="2"/>
      <c r="W15" s="2"/>
      <c r="X15" s="3">
        <f t="shared" si="3"/>
        <v>416018.41000000003</v>
      </c>
    </row>
    <row r="16" spans="1:24" ht="12.75">
      <c r="A16" s="30" t="s">
        <v>12</v>
      </c>
      <c r="B16" s="2">
        <v>28264.83</v>
      </c>
      <c r="C16" s="2">
        <v>16836.08</v>
      </c>
      <c r="D16" s="2">
        <f t="shared" si="6"/>
        <v>45100.91</v>
      </c>
      <c r="E16" s="2">
        <v>10157.05</v>
      </c>
      <c r="F16" s="3">
        <f t="shared" si="1"/>
        <v>15472.87</v>
      </c>
      <c r="G16" s="2">
        <v>14070</v>
      </c>
      <c r="H16" s="2"/>
      <c r="I16" s="2">
        <v>1200</v>
      </c>
      <c r="J16" s="2"/>
      <c r="K16" s="2"/>
      <c r="L16" s="2"/>
      <c r="M16" s="2"/>
      <c r="N16" s="2"/>
      <c r="O16" s="3">
        <f t="shared" si="2"/>
        <v>202.87</v>
      </c>
      <c r="P16" s="2"/>
      <c r="Q16" s="2"/>
      <c r="R16" s="2">
        <v>202.87</v>
      </c>
      <c r="S16" s="2"/>
      <c r="T16" s="2"/>
      <c r="U16" s="2"/>
      <c r="V16" s="2"/>
      <c r="W16" s="2"/>
      <c r="X16" s="3">
        <f t="shared" si="3"/>
        <v>70730.83</v>
      </c>
    </row>
    <row r="17" spans="1:24" ht="12.75">
      <c r="A17" s="30" t="s">
        <v>13</v>
      </c>
      <c r="B17" s="2">
        <v>65719.57</v>
      </c>
      <c r="C17" s="2">
        <v>24672.52</v>
      </c>
      <c r="D17" s="2">
        <f t="shared" si="6"/>
        <v>90392.09000000001</v>
      </c>
      <c r="E17" s="2">
        <v>20356.96</v>
      </c>
      <c r="F17" s="3">
        <f t="shared" si="1"/>
        <v>61622.79</v>
      </c>
      <c r="G17" s="2">
        <v>77169.5</v>
      </c>
      <c r="H17" s="2"/>
      <c r="I17" s="2">
        <v>2600</v>
      </c>
      <c r="J17" s="2"/>
      <c r="K17" s="2"/>
      <c r="L17" s="2"/>
      <c r="M17" s="2"/>
      <c r="N17" s="2"/>
      <c r="O17" s="3">
        <f t="shared" si="2"/>
        <v>-18146.71</v>
      </c>
      <c r="P17" s="2">
        <v>-19474</v>
      </c>
      <c r="Q17" s="2"/>
      <c r="R17" s="2">
        <v>1327.29</v>
      </c>
      <c r="S17" s="2"/>
      <c r="T17" s="2"/>
      <c r="U17" s="2"/>
      <c r="V17" s="2"/>
      <c r="W17" s="2"/>
      <c r="X17" s="3">
        <f t="shared" si="3"/>
        <v>172371.84000000003</v>
      </c>
    </row>
    <row r="18" spans="1:24" ht="12.75">
      <c r="A18" s="30" t="s">
        <v>24</v>
      </c>
      <c r="B18" s="2">
        <v>73100.34</v>
      </c>
      <c r="C18" s="2">
        <v>47789.72</v>
      </c>
      <c r="D18" s="2">
        <f t="shared" si="6"/>
        <v>120890.06</v>
      </c>
      <c r="E18" s="2">
        <v>27225.32</v>
      </c>
      <c r="F18" s="3">
        <f t="shared" si="1"/>
        <v>70613.09</v>
      </c>
      <c r="G18" s="2">
        <v>67426.5</v>
      </c>
      <c r="H18" s="2"/>
      <c r="I18" s="2">
        <v>2800</v>
      </c>
      <c r="J18" s="2"/>
      <c r="K18" s="2"/>
      <c r="L18" s="2"/>
      <c r="M18" s="2"/>
      <c r="N18" s="2"/>
      <c r="O18" s="3">
        <f t="shared" si="2"/>
        <v>386.59</v>
      </c>
      <c r="P18" s="2"/>
      <c r="Q18" s="2"/>
      <c r="R18" s="2">
        <v>386.59</v>
      </c>
      <c r="S18" s="2"/>
      <c r="T18" s="2"/>
      <c r="U18" s="2"/>
      <c r="V18" s="2"/>
      <c r="W18" s="2"/>
      <c r="X18" s="3">
        <f t="shared" si="3"/>
        <v>218728.47</v>
      </c>
    </row>
    <row r="19" spans="1:24" ht="12.75">
      <c r="A19" s="30" t="s">
        <v>14</v>
      </c>
      <c r="B19" s="2">
        <v>80860.49</v>
      </c>
      <c r="C19" s="2">
        <v>24512.47</v>
      </c>
      <c r="D19" s="2">
        <f t="shared" si="6"/>
        <v>105372.96</v>
      </c>
      <c r="E19" s="2">
        <v>23730.76</v>
      </c>
      <c r="F19" s="3">
        <f t="shared" si="1"/>
        <v>34097</v>
      </c>
      <c r="G19" s="2">
        <v>31213.5</v>
      </c>
      <c r="H19" s="2"/>
      <c r="I19" s="2">
        <v>2600</v>
      </c>
      <c r="J19" s="2"/>
      <c r="K19" s="2"/>
      <c r="L19" s="2"/>
      <c r="M19" s="2"/>
      <c r="N19" s="2"/>
      <c r="O19" s="3">
        <f t="shared" si="2"/>
        <v>283.5</v>
      </c>
      <c r="P19" s="2"/>
      <c r="Q19" s="2"/>
      <c r="R19" s="2">
        <v>283.5</v>
      </c>
      <c r="S19" s="2"/>
      <c r="T19" s="2"/>
      <c r="U19" s="2"/>
      <c r="V19" s="2"/>
      <c r="W19" s="2"/>
      <c r="X19" s="3">
        <f t="shared" si="3"/>
        <v>163200.72</v>
      </c>
    </row>
    <row r="20" spans="1:24" ht="12.75">
      <c r="A20" s="30" t="s">
        <v>15</v>
      </c>
      <c r="B20" s="2">
        <v>99492.43</v>
      </c>
      <c r="C20" s="2">
        <v>50319.41</v>
      </c>
      <c r="D20" s="2">
        <f t="shared" si="6"/>
        <v>149811.84</v>
      </c>
      <c r="E20" s="2">
        <v>33738.72</v>
      </c>
      <c r="F20" s="3">
        <f t="shared" si="1"/>
        <v>50206.48</v>
      </c>
      <c r="G20" s="2">
        <v>46829</v>
      </c>
      <c r="H20" s="2"/>
      <c r="I20" s="2">
        <v>2600</v>
      </c>
      <c r="J20" s="2"/>
      <c r="K20" s="2"/>
      <c r="L20" s="2"/>
      <c r="M20" s="2"/>
      <c r="N20" s="2"/>
      <c r="O20" s="3">
        <f t="shared" si="2"/>
        <v>777.48</v>
      </c>
      <c r="P20" s="2"/>
      <c r="Q20" s="2"/>
      <c r="R20" s="2">
        <v>777.48</v>
      </c>
      <c r="S20" s="2"/>
      <c r="T20" s="2"/>
      <c r="U20" s="2"/>
      <c r="V20" s="2"/>
      <c r="W20" s="2"/>
      <c r="X20" s="3">
        <f t="shared" si="3"/>
        <v>233757.04</v>
      </c>
    </row>
    <row r="21" spans="1:24" ht="12.75">
      <c r="A21" s="34" t="s">
        <v>38</v>
      </c>
      <c r="B21" s="2">
        <v>24656.96</v>
      </c>
      <c r="C21" s="2">
        <v>14285.69</v>
      </c>
      <c r="D21" s="2">
        <f t="shared" si="6"/>
        <v>38942.65</v>
      </c>
      <c r="E21" s="2">
        <v>8770.17</v>
      </c>
      <c r="F21" s="3">
        <f t="shared" si="1"/>
        <v>1500</v>
      </c>
      <c r="G21" s="2"/>
      <c r="H21" s="2"/>
      <c r="I21" s="2">
        <v>1500</v>
      </c>
      <c r="J21" s="2"/>
      <c r="K21" s="2"/>
      <c r="L21" s="2"/>
      <c r="M21" s="2"/>
      <c r="N21" s="2"/>
      <c r="O21" s="3">
        <f t="shared" si="2"/>
        <v>0</v>
      </c>
      <c r="P21" s="2"/>
      <c r="Q21" s="2"/>
      <c r="R21" s="2"/>
      <c r="S21" s="2"/>
      <c r="T21" s="2"/>
      <c r="U21" s="2"/>
      <c r="V21" s="2"/>
      <c r="W21" s="2"/>
      <c r="X21" s="3">
        <f t="shared" si="3"/>
        <v>49212.82</v>
      </c>
    </row>
    <row r="22" spans="1:24" ht="12.75">
      <c r="A22" s="30" t="s">
        <v>16</v>
      </c>
      <c r="B22" s="2">
        <v>57826.2</v>
      </c>
      <c r="C22" s="2">
        <v>7506.68</v>
      </c>
      <c r="D22" s="2">
        <f t="shared" si="6"/>
        <v>65332.88</v>
      </c>
      <c r="E22" s="2">
        <v>14713.44</v>
      </c>
      <c r="F22" s="3">
        <f t="shared" si="1"/>
        <v>24332</v>
      </c>
      <c r="G22" s="2">
        <v>22699.5</v>
      </c>
      <c r="H22" s="2"/>
      <c r="I22" s="2"/>
      <c r="J22" s="2"/>
      <c r="K22" s="2"/>
      <c r="L22" s="2"/>
      <c r="M22" s="2"/>
      <c r="N22" s="2"/>
      <c r="O22" s="3">
        <f t="shared" si="2"/>
        <v>1632.5</v>
      </c>
      <c r="P22" s="2"/>
      <c r="Q22" s="2"/>
      <c r="R22" s="2">
        <v>1503.4</v>
      </c>
      <c r="S22" s="2">
        <v>129.1</v>
      </c>
      <c r="T22" s="2"/>
      <c r="U22" s="2"/>
      <c r="V22" s="2"/>
      <c r="W22" s="2"/>
      <c r="X22" s="3">
        <f t="shared" si="3"/>
        <v>104378.31999999999</v>
      </c>
    </row>
    <row r="23" spans="1:24" ht="12.75">
      <c r="A23" s="30" t="s">
        <v>17</v>
      </c>
      <c r="B23" s="2">
        <v>122411.51</v>
      </c>
      <c r="C23" s="2">
        <v>66663.98</v>
      </c>
      <c r="D23" s="2">
        <f aca="true" t="shared" si="7" ref="D23:D35">SUM(B23:C23)</f>
        <v>189075.49</v>
      </c>
      <c r="E23" s="2">
        <v>42581.18</v>
      </c>
      <c r="F23" s="3">
        <f t="shared" si="1"/>
        <v>69855.45</v>
      </c>
      <c r="G23" s="2">
        <v>66050</v>
      </c>
      <c r="H23" s="2"/>
      <c r="I23" s="2">
        <v>1400</v>
      </c>
      <c r="J23" s="2"/>
      <c r="K23" s="2"/>
      <c r="L23" s="2"/>
      <c r="M23" s="2"/>
      <c r="N23" s="2"/>
      <c r="O23" s="3">
        <f t="shared" si="2"/>
        <v>2405.45</v>
      </c>
      <c r="P23" s="2"/>
      <c r="Q23" s="2"/>
      <c r="R23" s="2">
        <v>2405.45</v>
      </c>
      <c r="S23" s="3"/>
      <c r="T23" s="2"/>
      <c r="U23" s="2"/>
      <c r="V23" s="2"/>
      <c r="W23" s="2"/>
      <c r="X23" s="3">
        <f t="shared" si="3"/>
        <v>301512.12</v>
      </c>
    </row>
    <row r="24" spans="1:24" ht="12.75">
      <c r="A24" s="30" t="s">
        <v>18</v>
      </c>
      <c r="B24" s="2">
        <v>41649.15</v>
      </c>
      <c r="C24" s="2">
        <v>24083.29</v>
      </c>
      <c r="D24" s="2">
        <f t="shared" si="7"/>
        <v>65732.44</v>
      </c>
      <c r="E24" s="2">
        <v>14803.42</v>
      </c>
      <c r="F24" s="3">
        <f t="shared" si="1"/>
        <v>3510.7299999999996</v>
      </c>
      <c r="G24" s="2">
        <v>10543</v>
      </c>
      <c r="H24" s="2"/>
      <c r="I24" s="2">
        <v>2600</v>
      </c>
      <c r="J24" s="2"/>
      <c r="K24" s="2"/>
      <c r="L24" s="2"/>
      <c r="M24" s="2"/>
      <c r="N24" s="2"/>
      <c r="O24" s="3">
        <f t="shared" si="2"/>
        <v>-9632.27</v>
      </c>
      <c r="P24" s="2">
        <v>-10362.5</v>
      </c>
      <c r="Q24" s="2"/>
      <c r="R24" s="2">
        <v>730.23</v>
      </c>
      <c r="S24" s="2"/>
      <c r="T24" s="2"/>
      <c r="U24" s="2"/>
      <c r="V24" s="2"/>
      <c r="W24" s="2"/>
      <c r="X24" s="3">
        <f t="shared" si="3"/>
        <v>84046.59</v>
      </c>
    </row>
    <row r="25" spans="1:24" ht="12.75">
      <c r="A25" s="30" t="s">
        <v>27</v>
      </c>
      <c r="B25" s="2">
        <v>19659.96</v>
      </c>
      <c r="C25" s="2">
        <v>12476.15</v>
      </c>
      <c r="D25" s="2">
        <f t="shared" si="7"/>
        <v>32136.11</v>
      </c>
      <c r="E25" s="2">
        <v>7237.29</v>
      </c>
      <c r="F25" s="3">
        <f t="shared" si="1"/>
        <v>5059.09</v>
      </c>
      <c r="G25" s="2">
        <v>3000</v>
      </c>
      <c r="H25" s="2"/>
      <c r="I25" s="2">
        <v>1200</v>
      </c>
      <c r="J25" s="2"/>
      <c r="K25" s="2"/>
      <c r="L25" s="2"/>
      <c r="M25" s="2"/>
      <c r="N25" s="2"/>
      <c r="O25" s="3">
        <f t="shared" si="2"/>
        <v>859.09</v>
      </c>
      <c r="P25" s="2"/>
      <c r="Q25" s="2"/>
      <c r="R25" s="2">
        <v>859.09</v>
      </c>
      <c r="S25" s="2"/>
      <c r="T25" s="2"/>
      <c r="U25" s="2"/>
      <c r="V25" s="2"/>
      <c r="W25" s="2"/>
      <c r="X25" s="3">
        <f t="shared" si="3"/>
        <v>44432.490000000005</v>
      </c>
    </row>
    <row r="26" spans="1:24" ht="12.75">
      <c r="A26" s="30" t="s">
        <v>33</v>
      </c>
      <c r="B26" s="2">
        <v>20234.79</v>
      </c>
      <c r="C26" s="2"/>
      <c r="D26" s="2">
        <f t="shared" si="7"/>
        <v>20234.79</v>
      </c>
      <c r="E26" s="2">
        <v>4557.02</v>
      </c>
      <c r="F26" s="3">
        <f t="shared" si="1"/>
        <v>3716.2</v>
      </c>
      <c r="G26" s="2"/>
      <c r="H26" s="2">
        <v>3716.2</v>
      </c>
      <c r="I26" s="2"/>
      <c r="J26" s="2"/>
      <c r="K26" s="2"/>
      <c r="L26" s="2"/>
      <c r="M26" s="2"/>
      <c r="N26" s="2"/>
      <c r="O26" s="3">
        <f t="shared" si="2"/>
        <v>0</v>
      </c>
      <c r="P26" s="2"/>
      <c r="Q26" s="2"/>
      <c r="R26" s="2"/>
      <c r="S26" s="2"/>
      <c r="T26" s="2"/>
      <c r="U26" s="2"/>
      <c r="V26" s="2"/>
      <c r="W26" s="2"/>
      <c r="X26" s="3">
        <f t="shared" si="3"/>
        <v>28508.010000000002</v>
      </c>
    </row>
    <row r="27" spans="1:24" ht="12.75">
      <c r="A27" s="30" t="s">
        <v>19</v>
      </c>
      <c r="B27" s="2">
        <v>29407.87</v>
      </c>
      <c r="C27" s="2">
        <v>24656.54</v>
      </c>
      <c r="D27" s="2">
        <f t="shared" si="7"/>
        <v>54064.41</v>
      </c>
      <c r="E27" s="2">
        <v>12175.7</v>
      </c>
      <c r="F27" s="3">
        <f t="shared" si="1"/>
        <v>11994.41</v>
      </c>
      <c r="G27" s="2">
        <v>8629.5</v>
      </c>
      <c r="H27" s="2"/>
      <c r="I27" s="2">
        <v>1200</v>
      </c>
      <c r="J27" s="2"/>
      <c r="K27" s="2"/>
      <c r="L27" s="2"/>
      <c r="M27" s="2"/>
      <c r="N27" s="2"/>
      <c r="O27" s="3">
        <f t="shared" si="2"/>
        <v>2164.91</v>
      </c>
      <c r="P27" s="2"/>
      <c r="Q27" s="2"/>
      <c r="R27" s="2">
        <v>2164.91</v>
      </c>
      <c r="S27" s="2"/>
      <c r="T27" s="2"/>
      <c r="U27" s="2"/>
      <c r="V27" s="2"/>
      <c r="W27" s="2"/>
      <c r="X27" s="3">
        <f t="shared" si="3"/>
        <v>78234.52</v>
      </c>
    </row>
    <row r="28" spans="1:24" ht="12.75">
      <c r="A28" s="30" t="s">
        <v>20</v>
      </c>
      <c r="B28" s="2"/>
      <c r="C28" s="2"/>
      <c r="D28" s="2">
        <f t="shared" si="7"/>
        <v>0</v>
      </c>
      <c r="E28" s="2"/>
      <c r="F28" s="3">
        <f t="shared" si="1"/>
        <v>0</v>
      </c>
      <c r="G28" s="2"/>
      <c r="H28" s="2"/>
      <c r="I28" s="2"/>
      <c r="J28" s="2"/>
      <c r="K28" s="2"/>
      <c r="L28" s="2"/>
      <c r="M28" s="2"/>
      <c r="N28" s="2"/>
      <c r="O28" s="3">
        <f t="shared" si="2"/>
        <v>0</v>
      </c>
      <c r="P28" s="2"/>
      <c r="Q28" s="2"/>
      <c r="R28" s="2"/>
      <c r="S28" s="2"/>
      <c r="T28" s="2"/>
      <c r="U28" s="2"/>
      <c r="V28" s="2"/>
      <c r="W28" s="2"/>
      <c r="X28" s="3">
        <f t="shared" si="3"/>
        <v>0</v>
      </c>
    </row>
    <row r="29" spans="1:24" ht="12.75">
      <c r="A29" s="30" t="s">
        <v>21</v>
      </c>
      <c r="B29" s="2">
        <v>76657.04</v>
      </c>
      <c r="C29" s="2">
        <v>24657.83</v>
      </c>
      <c r="D29" s="2">
        <f t="shared" si="7"/>
        <v>101314.87</v>
      </c>
      <c r="E29" s="2">
        <v>22816.85</v>
      </c>
      <c r="F29" s="3">
        <f t="shared" si="1"/>
        <v>30553.07</v>
      </c>
      <c r="G29" s="2">
        <v>28452.5</v>
      </c>
      <c r="H29" s="2"/>
      <c r="I29" s="2"/>
      <c r="J29" s="2"/>
      <c r="K29" s="2"/>
      <c r="L29" s="2"/>
      <c r="M29" s="2"/>
      <c r="N29" s="2"/>
      <c r="O29" s="3">
        <f t="shared" si="2"/>
        <v>2100.57</v>
      </c>
      <c r="P29" s="2"/>
      <c r="Q29" s="2">
        <v>184.8</v>
      </c>
      <c r="R29" s="2">
        <v>1915.77</v>
      </c>
      <c r="S29" s="2"/>
      <c r="T29" s="2"/>
      <c r="U29" s="2"/>
      <c r="V29" s="2"/>
      <c r="W29" s="2"/>
      <c r="X29" s="3">
        <f t="shared" si="3"/>
        <v>154684.79</v>
      </c>
    </row>
    <row r="30" spans="1:24" ht="12.75">
      <c r="A30" s="30" t="s">
        <v>22</v>
      </c>
      <c r="B30" s="2">
        <v>45331.46</v>
      </c>
      <c r="C30" s="2">
        <v>14797.6</v>
      </c>
      <c r="D30" s="2">
        <f t="shared" si="7"/>
        <v>60129.06</v>
      </c>
      <c r="E30" s="2">
        <v>13541.5</v>
      </c>
      <c r="F30" s="3">
        <f t="shared" si="1"/>
        <v>22828.6</v>
      </c>
      <c r="G30" s="2">
        <v>22699.5</v>
      </c>
      <c r="H30" s="2"/>
      <c r="I30" s="2"/>
      <c r="J30" s="2"/>
      <c r="K30" s="2"/>
      <c r="L30" s="2"/>
      <c r="M30" s="2"/>
      <c r="N30" s="2"/>
      <c r="O30" s="3">
        <f t="shared" si="2"/>
        <v>129.1</v>
      </c>
      <c r="P30" s="2"/>
      <c r="Q30" s="2"/>
      <c r="R30" s="2"/>
      <c r="S30" s="2">
        <v>129.1</v>
      </c>
      <c r="T30" s="2"/>
      <c r="U30" s="2"/>
      <c r="V30" s="2"/>
      <c r="W30" s="2"/>
      <c r="X30" s="3">
        <f t="shared" si="3"/>
        <v>96499.16</v>
      </c>
    </row>
    <row r="31" spans="1:24" ht="12.75">
      <c r="A31" s="30" t="s">
        <v>23</v>
      </c>
      <c r="B31" s="2">
        <v>65880.35</v>
      </c>
      <c r="C31" s="2">
        <v>42920.27</v>
      </c>
      <c r="D31" s="2">
        <f t="shared" si="7"/>
        <v>108800.62</v>
      </c>
      <c r="E31" s="2">
        <v>24502.7</v>
      </c>
      <c r="F31" s="3">
        <f t="shared" si="1"/>
        <v>71810.27</v>
      </c>
      <c r="G31" s="2">
        <v>66888</v>
      </c>
      <c r="H31" s="2"/>
      <c r="I31" s="2">
        <v>1400</v>
      </c>
      <c r="J31" s="2"/>
      <c r="K31" s="2"/>
      <c r="L31" s="2"/>
      <c r="M31" s="2"/>
      <c r="N31" s="2"/>
      <c r="O31" s="3">
        <f t="shared" si="2"/>
        <v>3522.27</v>
      </c>
      <c r="P31" s="2"/>
      <c r="Q31" s="2"/>
      <c r="R31" s="2">
        <v>3522.27</v>
      </c>
      <c r="S31" s="5"/>
      <c r="T31" s="2"/>
      <c r="U31" s="2"/>
      <c r="V31" s="2"/>
      <c r="W31" s="2"/>
      <c r="X31" s="3">
        <f t="shared" si="3"/>
        <v>205113.59000000003</v>
      </c>
    </row>
    <row r="32" spans="1:24" ht="12.75">
      <c r="A32" s="1"/>
      <c r="B32" s="2"/>
      <c r="C32" s="2"/>
      <c r="D32" s="2">
        <f t="shared" si="7"/>
        <v>0</v>
      </c>
      <c r="E32" s="2"/>
      <c r="F32" s="3">
        <f t="shared" si="1"/>
        <v>0</v>
      </c>
      <c r="G32" s="2"/>
      <c r="H32" s="2"/>
      <c r="I32" s="2"/>
      <c r="J32" s="2"/>
      <c r="K32" s="2"/>
      <c r="L32" s="2"/>
      <c r="M32" s="2"/>
      <c r="N32" s="2"/>
      <c r="O32" s="3">
        <f t="shared" si="2"/>
        <v>0</v>
      </c>
      <c r="P32" s="2"/>
      <c r="Q32" s="2"/>
      <c r="R32" s="2"/>
      <c r="S32" s="2"/>
      <c r="T32" s="2"/>
      <c r="U32" s="2"/>
      <c r="V32" s="2"/>
      <c r="W32" s="2"/>
      <c r="X32" s="3">
        <f t="shared" si="3"/>
        <v>0</v>
      </c>
    </row>
    <row r="33" spans="1:24" ht="12.75">
      <c r="A33" s="1"/>
      <c r="B33" s="2"/>
      <c r="C33" s="2"/>
      <c r="D33" s="2">
        <f t="shared" si="7"/>
        <v>0</v>
      </c>
      <c r="E33" s="2"/>
      <c r="F33" s="3">
        <f t="shared" si="1"/>
        <v>0</v>
      </c>
      <c r="G33" s="2"/>
      <c r="H33" s="2"/>
      <c r="I33" s="2"/>
      <c r="J33" s="2"/>
      <c r="K33" s="2"/>
      <c r="L33" s="2"/>
      <c r="M33" s="2"/>
      <c r="N33" s="2"/>
      <c r="O33" s="3">
        <f t="shared" si="2"/>
        <v>0</v>
      </c>
      <c r="P33" s="2"/>
      <c r="Q33" s="2"/>
      <c r="R33" s="2"/>
      <c r="S33" s="2"/>
      <c r="T33" s="2"/>
      <c r="U33" s="2"/>
      <c r="V33" s="2"/>
      <c r="W33" s="2"/>
      <c r="X33" s="3">
        <f t="shared" si="3"/>
        <v>0</v>
      </c>
    </row>
    <row r="34" spans="1:24" ht="12.75">
      <c r="A34" s="1"/>
      <c r="B34" s="2"/>
      <c r="C34" s="2"/>
      <c r="D34" s="2">
        <f t="shared" si="7"/>
        <v>0</v>
      </c>
      <c r="E34" s="2"/>
      <c r="F34" s="3">
        <f t="shared" si="1"/>
        <v>0</v>
      </c>
      <c r="G34" s="2"/>
      <c r="H34" s="2"/>
      <c r="I34" s="2"/>
      <c r="J34" s="2"/>
      <c r="K34" s="2"/>
      <c r="L34" s="2"/>
      <c r="M34" s="2"/>
      <c r="N34" s="2"/>
      <c r="O34" s="3">
        <f t="shared" si="2"/>
        <v>0</v>
      </c>
      <c r="P34" s="2"/>
      <c r="Q34" s="2"/>
      <c r="R34" s="2"/>
      <c r="S34" s="2"/>
      <c r="T34" s="2"/>
      <c r="U34" s="2"/>
      <c r="V34" s="2"/>
      <c r="W34" s="2"/>
      <c r="X34" s="3">
        <f t="shared" si="3"/>
        <v>0</v>
      </c>
    </row>
    <row r="35" spans="1:24" ht="12.75">
      <c r="A35" s="6"/>
      <c r="B35" s="2"/>
      <c r="C35" s="2"/>
      <c r="D35" s="2">
        <f t="shared" si="7"/>
        <v>0</v>
      </c>
      <c r="E35" s="2"/>
      <c r="F35" s="3">
        <f t="shared" si="1"/>
        <v>0</v>
      </c>
      <c r="G35" s="2"/>
      <c r="H35" s="2"/>
      <c r="I35" s="2"/>
      <c r="J35" s="2"/>
      <c r="K35" s="2"/>
      <c r="L35" s="2"/>
      <c r="M35" s="2"/>
      <c r="N35" s="2"/>
      <c r="O35" s="3">
        <f t="shared" si="2"/>
        <v>0</v>
      </c>
      <c r="P35" s="2"/>
      <c r="Q35" s="2"/>
      <c r="R35" s="2"/>
      <c r="S35" s="2"/>
      <c r="T35" s="2"/>
      <c r="U35" s="2"/>
      <c r="V35" s="2"/>
      <c r="W35" s="2"/>
      <c r="X35" s="3">
        <f t="shared" si="3"/>
        <v>0</v>
      </c>
    </row>
    <row r="36" spans="1:24" ht="12.75">
      <c r="A36" s="1" t="s">
        <v>6</v>
      </c>
      <c r="B36" s="3">
        <f aca="true" t="shared" si="8" ref="B36:H36">SUM(B9:B35)</f>
        <v>1146874.31</v>
      </c>
      <c r="C36" s="3">
        <f t="shared" si="8"/>
        <v>570227.7600000001</v>
      </c>
      <c r="D36" s="3">
        <f t="shared" si="8"/>
        <v>1717102.0699999998</v>
      </c>
      <c r="E36" s="3">
        <f>SUM(E9:E35)</f>
        <v>386703.92000000004</v>
      </c>
      <c r="F36" s="3">
        <f t="shared" si="1"/>
        <v>888609.77</v>
      </c>
      <c r="G36" s="2">
        <f t="shared" si="8"/>
        <v>731036.5</v>
      </c>
      <c r="H36" s="2">
        <f t="shared" si="8"/>
        <v>5421.25</v>
      </c>
      <c r="I36" s="2">
        <f>SUM(I9:I35)</f>
        <v>155600</v>
      </c>
      <c r="J36" s="2">
        <f>SUM(J9:J35)</f>
        <v>0</v>
      </c>
      <c r="K36" s="2"/>
      <c r="L36" s="2"/>
      <c r="M36" s="2"/>
      <c r="N36" s="2">
        <f>SUM(N9:N35)</f>
        <v>0</v>
      </c>
      <c r="O36" s="2">
        <f>SUM(O9:O35)</f>
        <v>-3447.979999999998</v>
      </c>
      <c r="P36" s="2">
        <f>SUM(P10:P35)</f>
        <v>-29836.5</v>
      </c>
      <c r="Q36" s="2">
        <f aca="true" t="shared" si="9" ref="Q36:V36">SUM(Q9:Q35)</f>
        <v>184.8</v>
      </c>
      <c r="R36" s="2">
        <f t="shared" si="9"/>
        <v>25945.52</v>
      </c>
      <c r="S36" s="2">
        <f t="shared" si="9"/>
        <v>258.2</v>
      </c>
      <c r="T36" s="2">
        <f t="shared" si="9"/>
        <v>0</v>
      </c>
      <c r="U36" s="2">
        <f t="shared" si="9"/>
        <v>0</v>
      </c>
      <c r="V36" s="3">
        <f t="shared" si="9"/>
        <v>0</v>
      </c>
      <c r="W36" s="2"/>
      <c r="X36" s="3">
        <f t="shared" si="3"/>
        <v>2992415.76</v>
      </c>
    </row>
    <row r="37" spans="1:24" ht="12.75">
      <c r="A37" s="1" t="s">
        <v>25</v>
      </c>
      <c r="B37" s="3">
        <f>SUM(B36,B8)</f>
        <v>1452456.4</v>
      </c>
      <c r="C37" s="3">
        <f>SUM(C36,C8)</f>
        <v>714348.6600000001</v>
      </c>
      <c r="D37" s="3">
        <f>D8+D36</f>
        <v>2166805.0599999996</v>
      </c>
      <c r="E37" s="3">
        <f>E8+E36</f>
        <v>487980.32000000007</v>
      </c>
      <c r="F37" s="3">
        <f>G37+H37+I37+N37+O37+U37</f>
        <v>1233347.75</v>
      </c>
      <c r="G37" s="2">
        <f>G8+G36</f>
        <v>1069152.5</v>
      </c>
      <c r="H37" s="2">
        <f>H8+H36</f>
        <v>5421.25</v>
      </c>
      <c r="I37" s="2">
        <f>I8+I36</f>
        <v>155840</v>
      </c>
      <c r="J37" s="2">
        <f>J8+J36</f>
        <v>0</v>
      </c>
      <c r="K37" s="2"/>
      <c r="L37" s="2"/>
      <c r="M37" s="2"/>
      <c r="N37" s="2">
        <f>N8+N36</f>
        <v>0</v>
      </c>
      <c r="O37" s="3">
        <f>P37+Q37+R37+S37+T37</f>
        <v>2934.000000000001</v>
      </c>
      <c r="P37" s="2">
        <f aca="true" t="shared" si="10" ref="P37:U37">P8+P36</f>
        <v>-29836.5</v>
      </c>
      <c r="Q37" s="3">
        <f t="shared" si="10"/>
        <v>2137.08</v>
      </c>
      <c r="R37" s="3">
        <f t="shared" si="10"/>
        <v>29944.55</v>
      </c>
      <c r="S37" s="3">
        <f t="shared" si="10"/>
        <v>387.31</v>
      </c>
      <c r="T37" s="3">
        <f t="shared" si="10"/>
        <v>301.56</v>
      </c>
      <c r="U37" s="3">
        <f t="shared" si="10"/>
        <v>0</v>
      </c>
      <c r="V37" s="3">
        <f>SUM(V36,V8)</f>
        <v>0</v>
      </c>
      <c r="W37" s="2"/>
      <c r="X37" s="3">
        <f>D37+E37+F37+U37+V37</f>
        <v>3888133.13</v>
      </c>
    </row>
    <row r="38" spans="1:24" ht="12.75">
      <c r="A38" s="20" t="s">
        <v>51</v>
      </c>
      <c r="B38" s="8">
        <v>2111</v>
      </c>
      <c r="C38" s="1">
        <v>2111</v>
      </c>
      <c r="D38" s="1">
        <v>2110</v>
      </c>
      <c r="E38" s="1">
        <v>2120</v>
      </c>
      <c r="F38" s="1">
        <v>2200</v>
      </c>
      <c r="G38" s="1">
        <v>2210</v>
      </c>
      <c r="H38" s="1">
        <v>2230</v>
      </c>
      <c r="I38" s="1">
        <v>2240</v>
      </c>
      <c r="J38" s="1">
        <v>2800</v>
      </c>
      <c r="K38" s="1"/>
      <c r="L38" s="1"/>
      <c r="M38" s="1"/>
      <c r="N38" s="1">
        <v>2250</v>
      </c>
      <c r="O38" s="1">
        <v>2270</v>
      </c>
      <c r="P38" s="1">
        <v>2271</v>
      </c>
      <c r="Q38" s="1">
        <v>2272</v>
      </c>
      <c r="R38" s="1">
        <v>2273</v>
      </c>
      <c r="S38" s="1">
        <v>2274</v>
      </c>
      <c r="T38" s="1">
        <v>2275</v>
      </c>
      <c r="U38" s="1">
        <v>2282</v>
      </c>
      <c r="V38" s="1">
        <v>2730</v>
      </c>
      <c r="W38" s="2"/>
      <c r="X38" s="3"/>
    </row>
  </sheetData>
  <sheetProtection/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D11">
      <selection activeCell="B1" sqref="B1:X37"/>
    </sheetView>
  </sheetViews>
  <sheetFormatPr defaultColWidth="9.00390625" defaultRowHeight="12.75"/>
  <cols>
    <col min="1" max="1" width="18.125" style="0" customWidth="1"/>
    <col min="2" max="2" width="10.75390625" style="0" customWidth="1"/>
    <col min="3" max="3" width="9.75390625" style="0" customWidth="1"/>
    <col min="4" max="4" width="11.125" style="0" customWidth="1"/>
    <col min="5" max="5" width="11.375" style="0" customWidth="1"/>
    <col min="6" max="6" width="10.75390625" style="0" customWidth="1"/>
    <col min="7" max="7" width="9.75390625" style="0" customWidth="1"/>
    <col min="8" max="8" width="10.125" style="0" customWidth="1"/>
    <col min="9" max="9" width="9.25390625" style="0" customWidth="1"/>
    <col min="10" max="10" width="6.875" style="0" customWidth="1"/>
    <col min="11" max="11" width="2.875" style="0" customWidth="1"/>
    <col min="12" max="12" width="2.625" style="0" customWidth="1"/>
    <col min="13" max="13" width="2.375" style="0" customWidth="1"/>
    <col min="14" max="14" width="7.875" style="0" customWidth="1"/>
    <col min="15" max="15" width="11.00390625" style="0" customWidth="1"/>
    <col min="16" max="16" width="10.00390625" style="0" customWidth="1"/>
    <col min="17" max="17" width="7.625" style="0" customWidth="1"/>
    <col min="18" max="18" width="9.625" style="0" customWidth="1"/>
    <col min="19" max="19" width="11.25390625" style="0" customWidth="1"/>
    <col min="20" max="20" width="9.00390625" style="0" customWidth="1"/>
    <col min="21" max="21" width="5.25390625" style="0" customWidth="1"/>
    <col min="22" max="22" width="6.625" style="0" customWidth="1"/>
    <col min="23" max="23" width="2.125" style="0" customWidth="1"/>
    <col min="24" max="24" width="11.00390625" style="0" customWidth="1"/>
    <col min="26" max="26" width="11.625" style="0" bestFit="1" customWidth="1"/>
  </cols>
  <sheetData>
    <row r="1" spans="1:24" ht="12.75">
      <c r="A1" s="34" t="s">
        <v>0</v>
      </c>
      <c r="B1" s="2">
        <f>SUM('за 7міс.19 р.'!B1+'серпень 19 р.'!B1)</f>
        <v>0</v>
      </c>
      <c r="C1" s="2">
        <f>SUM('за 7міс.19 р.'!C1+'серпень 19 р.'!C1)</f>
        <v>0</v>
      </c>
      <c r="D1" s="2">
        <f>SUM('за 7міс.19 р.'!D1+'серпень 19 р.'!D1)</f>
        <v>0</v>
      </c>
      <c r="E1" s="2">
        <f>SUM('за 7міс.19 р.'!E1+'серпень 19 р.'!E1)</f>
        <v>0</v>
      </c>
      <c r="F1" s="2">
        <f>SUM('за 7міс.19 р.'!F1+'серпень 19 р.'!F1)</f>
        <v>0</v>
      </c>
      <c r="G1" s="2">
        <f>SUM('за 7міс.19 р.'!G1+'серпень 19 р.'!G1)</f>
        <v>0</v>
      </c>
      <c r="H1" s="2">
        <f>SUM('за 7міс.19 р.'!H1+'серпень 19 р.'!H1)</f>
        <v>0</v>
      </c>
      <c r="I1" s="2">
        <f>SUM('за 7міс.19 р.'!I1+'серпень 19 р.'!I1)</f>
        <v>0</v>
      </c>
      <c r="J1" s="2">
        <f>SUM('за 7міс.19 р.'!J1+'серпень 19 р.'!J1)</f>
        <v>0</v>
      </c>
      <c r="K1" s="2">
        <f>SUM('за 7міс.19 р.'!K1+'серпень 19 р.'!K1)</f>
        <v>0</v>
      </c>
      <c r="L1" s="2">
        <f>SUM('за 7міс.19 р.'!L1+'серпень 19 р.'!L1)</f>
        <v>0</v>
      </c>
      <c r="M1" s="2">
        <f>SUM('за 7міс.19 р.'!M1+'серпень 19 р.'!M1)</f>
        <v>0</v>
      </c>
      <c r="N1" s="2">
        <f>SUM('за 7міс.19 р.'!N1+'серпень 19 р.'!N1)</f>
        <v>0</v>
      </c>
      <c r="O1" s="2">
        <f>SUM('за 7міс.19 р.'!O1+'серпень 19 р.'!O1)</f>
        <v>0</v>
      </c>
      <c r="P1" s="2">
        <f>SUM('за 7міс.19 р.'!P1+'серпень 19 р.'!P1)</f>
        <v>0</v>
      </c>
      <c r="Q1" s="2">
        <f>SUM('за 7міс.19 р.'!Q1+'серпень 19 р.'!Q1)</f>
        <v>0</v>
      </c>
      <c r="R1" s="2">
        <f>SUM('за 7міс.19 р.'!R1+'серпень 19 р.'!R1)</f>
        <v>0</v>
      </c>
      <c r="S1" s="2">
        <f>SUM('за 7міс.19 р.'!S1+'серпень 19 р.'!S1)</f>
        <v>0</v>
      </c>
      <c r="T1" s="2">
        <f>SUM('за 7міс.19 р.'!T1+'серпень 19 р.'!T1)</f>
        <v>0</v>
      </c>
      <c r="U1" s="2">
        <f>SUM('за 7міс.19 р.'!U1+'серпень 19 р.'!U1)</f>
        <v>0</v>
      </c>
      <c r="V1" s="2">
        <f>SUM('за 7міс.19 р.'!V1+'серпень 19 р.'!V1)</f>
        <v>0</v>
      </c>
      <c r="W1" s="2">
        <f>SUM('за 7міс.19 р.'!W1+'серпень 19 р.'!W1)</f>
        <v>0</v>
      </c>
      <c r="X1" s="2">
        <f>SUM('за 7міс.19 р.'!X1+'серпень 19 р.'!X1)</f>
        <v>0</v>
      </c>
    </row>
    <row r="2" spans="1:24" ht="12.75">
      <c r="A2" s="34" t="s">
        <v>1</v>
      </c>
      <c r="B2" s="2">
        <f>SUM('за 7міс.19 р.'!B2+'серпень 19 р.'!B2)</f>
        <v>0</v>
      </c>
      <c r="C2" s="2">
        <f>SUM('за 7міс.19 р.'!C2+'серпень 19 р.'!C2)</f>
        <v>0</v>
      </c>
      <c r="D2" s="2">
        <f>SUM('за 7міс.19 р.'!D2+'серпень 19 р.'!D2)</f>
        <v>0</v>
      </c>
      <c r="E2" s="2">
        <f>SUM('за 7міс.19 р.'!E2+'серпень 19 р.'!E2)</f>
        <v>0</v>
      </c>
      <c r="F2" s="2">
        <f>SUM('за 7міс.19 р.'!F2+'серпень 19 р.'!F2)</f>
        <v>0</v>
      </c>
      <c r="G2" s="2">
        <f>SUM('за 7міс.19 р.'!G2+'серпень 19 р.'!G2)</f>
        <v>0</v>
      </c>
      <c r="H2" s="2">
        <f>SUM('за 7міс.19 р.'!H2+'серпень 19 р.'!H2)</f>
        <v>0</v>
      </c>
      <c r="I2" s="2">
        <f>SUM('за 7міс.19 р.'!I2+'серпень 19 р.'!I2)</f>
        <v>0</v>
      </c>
      <c r="J2" s="2">
        <f>SUM('за 7міс.19 р.'!J2+'серпень 19 р.'!J2)</f>
        <v>0</v>
      </c>
      <c r="K2" s="2">
        <f>SUM('за 7міс.19 р.'!K2+'серпень 19 р.'!K2)</f>
        <v>0</v>
      </c>
      <c r="L2" s="2">
        <f>SUM('за 7міс.19 р.'!L2+'серпень 19 р.'!L2)</f>
        <v>0</v>
      </c>
      <c r="M2" s="2">
        <f>SUM('за 7міс.19 р.'!M2+'серпень 19 р.'!M2)</f>
        <v>0</v>
      </c>
      <c r="N2" s="2">
        <f>SUM('за 7міс.19 р.'!N2+'серпень 19 р.'!N2)</f>
        <v>0</v>
      </c>
      <c r="O2" s="2">
        <f>SUM('за 7міс.19 р.'!O2+'серпень 19 р.'!O2)</f>
        <v>0</v>
      </c>
      <c r="P2" s="2">
        <f>SUM('за 7міс.19 р.'!P2+'серпень 19 р.'!P2)</f>
        <v>0</v>
      </c>
      <c r="Q2" s="2">
        <f>SUM('за 7міс.19 р.'!Q2+'серпень 19 р.'!Q2)</f>
        <v>0</v>
      </c>
      <c r="R2" s="2">
        <f>SUM('за 7міс.19 р.'!R2+'серпень 19 р.'!R2)</f>
        <v>0</v>
      </c>
      <c r="S2" s="2">
        <f>SUM('за 7міс.19 р.'!S2+'серпень 19 р.'!S2)</f>
        <v>0</v>
      </c>
      <c r="T2" s="2">
        <f>SUM('за 7міс.19 р.'!T2+'серпень 19 р.'!T2)</f>
        <v>0</v>
      </c>
      <c r="U2" s="2">
        <f>SUM('за 7міс.19 р.'!U2+'серпень 19 р.'!U2)</f>
        <v>0</v>
      </c>
      <c r="V2" s="2">
        <f>SUM('за 7міс.19 р.'!V2+'серпень 19 р.'!V2)</f>
        <v>0</v>
      </c>
      <c r="W2" s="2">
        <f>SUM('за 7міс.19 р.'!W2+'серпень 19 р.'!W2)</f>
        <v>0</v>
      </c>
      <c r="X2" s="2">
        <f>SUM('за 7міс.19 р.'!X2+'серпень 19 р.'!X2)</f>
        <v>0</v>
      </c>
    </row>
    <row r="3" spans="1:24" ht="12.75">
      <c r="A3" s="34" t="s">
        <v>2</v>
      </c>
      <c r="B3" s="2">
        <f>SUM('за 7міс.19 р.'!B3+'серпень 19 р.'!B3)</f>
        <v>0</v>
      </c>
      <c r="C3" s="2">
        <f>SUM('за 7міс.19 р.'!C3+'серпень 19 р.'!C3)</f>
        <v>0</v>
      </c>
      <c r="D3" s="2">
        <f>SUM('за 7міс.19 р.'!D3+'серпень 19 р.'!D3)</f>
        <v>0</v>
      </c>
      <c r="E3" s="2">
        <f>SUM('за 7міс.19 р.'!E3+'серпень 19 р.'!E3)</f>
        <v>0</v>
      </c>
      <c r="F3" s="2">
        <f>SUM('за 7міс.19 р.'!F3+'серпень 19 р.'!F3)</f>
        <v>0</v>
      </c>
      <c r="G3" s="2">
        <f>SUM('за 7міс.19 р.'!G3+'серпень 19 р.'!G3)</f>
        <v>0</v>
      </c>
      <c r="H3" s="2">
        <f>SUM('за 7міс.19 р.'!H3+'серпень 19 р.'!H3)</f>
        <v>0</v>
      </c>
      <c r="I3" s="2">
        <f>SUM('за 7міс.19 р.'!I3+'серпень 19 р.'!I3)</f>
        <v>0</v>
      </c>
      <c r="J3" s="2">
        <f>SUM('за 7міс.19 р.'!J3+'серпень 19 р.'!J3)</f>
        <v>0</v>
      </c>
      <c r="K3" s="2">
        <f>SUM('за 7міс.19 р.'!K3+'серпень 19 р.'!K3)</f>
        <v>0</v>
      </c>
      <c r="L3" s="2">
        <f>SUM('за 7міс.19 р.'!L3+'серпень 19 р.'!L3)</f>
        <v>0</v>
      </c>
      <c r="M3" s="2">
        <f>SUM('за 7міс.19 р.'!M3+'серпень 19 р.'!M3)</f>
        <v>0</v>
      </c>
      <c r="N3" s="2">
        <f>SUM('за 7міс.19 р.'!N3+'серпень 19 р.'!N3)</f>
        <v>0</v>
      </c>
      <c r="O3" s="2">
        <f>SUM('за 7міс.19 р.'!O3+'серпень 19 р.'!O3)</f>
        <v>0</v>
      </c>
      <c r="P3" s="2">
        <f>SUM('за 7міс.19 р.'!P3+'серпень 19 р.'!P3)</f>
        <v>0</v>
      </c>
      <c r="Q3" s="2">
        <f>SUM('за 7міс.19 р.'!Q3+'серпень 19 р.'!Q3)</f>
        <v>0</v>
      </c>
      <c r="R3" s="2">
        <f>SUM('за 7міс.19 р.'!R3+'серпень 19 р.'!R3)</f>
        <v>0</v>
      </c>
      <c r="S3" s="2">
        <f>SUM('за 7міс.19 р.'!S3+'серпень 19 р.'!S3)</f>
        <v>0</v>
      </c>
      <c r="T3" s="2">
        <f>SUM('за 7міс.19 р.'!T3+'серпень 19 р.'!T3)</f>
        <v>0</v>
      </c>
      <c r="U3" s="2">
        <f>SUM('за 7міс.19 р.'!U3+'серпень 19 р.'!U3)</f>
        <v>0</v>
      </c>
      <c r="V3" s="2">
        <f>SUM('за 7міс.19 р.'!V3+'серпень 19 р.'!V3)</f>
        <v>0</v>
      </c>
      <c r="W3" s="2">
        <f>SUM('за 7міс.19 р.'!W3+'серпень 19 р.'!W3)</f>
        <v>0</v>
      </c>
      <c r="X3" s="2">
        <f>SUM('за 7міс.19 р.'!X3+'серпень 19 р.'!X3)</f>
        <v>0</v>
      </c>
    </row>
    <row r="4" spans="1:24" ht="12.75">
      <c r="A4" s="34" t="s">
        <v>3</v>
      </c>
      <c r="B4" s="2">
        <f>SUM('за 7міс.19 р.'!B4+'серпень 19 р.'!B4)</f>
        <v>0</v>
      </c>
      <c r="C4" s="2">
        <f>SUM('за 7міс.19 р.'!C4+'серпень 19 р.'!C4)</f>
        <v>0</v>
      </c>
      <c r="D4" s="2">
        <f>SUM('за 7міс.19 р.'!D4+'серпень 19 р.'!D4)</f>
        <v>0</v>
      </c>
      <c r="E4" s="2">
        <f>SUM('за 7міс.19 р.'!E4+'серпень 19 р.'!E4)</f>
        <v>0</v>
      </c>
      <c r="F4" s="2">
        <f>SUM('за 7міс.19 р.'!F4+'серпень 19 р.'!F4)</f>
        <v>0</v>
      </c>
      <c r="G4" s="2">
        <f>SUM('за 7міс.19 р.'!G4+'серпень 19 р.'!G4)</f>
        <v>0</v>
      </c>
      <c r="H4" s="2">
        <f>SUM('за 7міс.19 р.'!H4+'серпень 19 р.'!H4)</f>
        <v>0</v>
      </c>
      <c r="I4" s="2">
        <f>SUM('за 7міс.19 р.'!I4+'серпень 19 р.'!I4)</f>
        <v>0</v>
      </c>
      <c r="J4" s="2">
        <f>SUM('за 7міс.19 р.'!J4+'серпень 19 р.'!J4)</f>
        <v>0</v>
      </c>
      <c r="K4" s="2">
        <f>SUM('за 7міс.19 р.'!K4+'серпень 19 р.'!K4)</f>
        <v>0</v>
      </c>
      <c r="L4" s="2">
        <f>SUM('за 7міс.19 р.'!L4+'серпень 19 р.'!L4)</f>
        <v>0</v>
      </c>
      <c r="M4" s="2">
        <f>SUM('за 7міс.19 р.'!M4+'серпень 19 р.'!M4)</f>
        <v>0</v>
      </c>
      <c r="N4" s="2">
        <f>SUM('за 7міс.19 р.'!N4+'серпень 19 р.'!N4)</f>
        <v>0</v>
      </c>
      <c r="O4" s="2">
        <f>SUM('за 7міс.19 р.'!O4+'серпень 19 р.'!O4)</f>
        <v>0</v>
      </c>
      <c r="P4" s="2">
        <f>SUM('за 7міс.19 р.'!P4+'серпень 19 р.'!P4)</f>
        <v>0</v>
      </c>
      <c r="Q4" s="2">
        <f>SUM('за 7міс.19 р.'!Q4+'серпень 19 р.'!Q4)</f>
        <v>0</v>
      </c>
      <c r="R4" s="2">
        <f>SUM('за 7міс.19 р.'!R4+'серпень 19 р.'!R4)</f>
        <v>0</v>
      </c>
      <c r="S4" s="2">
        <f>SUM('за 7міс.19 р.'!S4+'серпень 19 р.'!S4)</f>
        <v>0</v>
      </c>
      <c r="T4" s="2">
        <f>SUM('за 7міс.19 р.'!T4+'серпень 19 р.'!T4)</f>
        <v>0</v>
      </c>
      <c r="U4" s="2">
        <f>SUM('за 7міс.19 р.'!U4+'серпень 19 р.'!U4)</f>
        <v>0</v>
      </c>
      <c r="V4" s="2">
        <f>SUM('за 7міс.19 р.'!V4+'серпень 19 р.'!V4)</f>
        <v>0</v>
      </c>
      <c r="W4" s="2">
        <f>SUM('за 7міс.19 р.'!W4+'серпень 19 р.'!W4)</f>
        <v>0</v>
      </c>
      <c r="X4" s="2">
        <f>SUM('за 7міс.19 р.'!X4+'серпень 19 р.'!X4)</f>
        <v>0</v>
      </c>
    </row>
    <row r="5" spans="1:24" ht="12.75">
      <c r="A5" s="34" t="s">
        <v>4</v>
      </c>
      <c r="B5" s="2">
        <f>SUM('за 7міс.19 р.'!B5+'серпень 19 р.'!B5)</f>
        <v>3544601.6900000004</v>
      </c>
      <c r="C5" s="2">
        <f>SUM('за 7міс.19 р.'!C5+'серпень 19 р.'!C5)</f>
        <v>714660.08</v>
      </c>
      <c r="D5" s="2">
        <f>SUM('за 7міс.19 р.'!D5+'серпень 19 р.'!D5)</f>
        <v>4259261.77</v>
      </c>
      <c r="E5" s="2">
        <f>SUM('за 7міс.19 р.'!E5+'серпень 19 р.'!E5)</f>
        <v>931863.9399999998</v>
      </c>
      <c r="F5" s="2">
        <f>SUM('за 7міс.19 р.'!F5+'серпень 19 р.'!F5)</f>
        <v>1499041.66</v>
      </c>
      <c r="G5" s="2">
        <f>SUM('за 7міс.19 р.'!G5+'серпень 19 р.'!G5)</f>
        <v>227000.16</v>
      </c>
      <c r="H5" s="2">
        <f>SUM('за 7міс.19 р.'!H5+'серпень 19 р.'!H5)</f>
        <v>221498.91</v>
      </c>
      <c r="I5" s="2">
        <f>SUM('за 7міс.19 р.'!I5+'серпень 19 р.'!I5)</f>
        <v>18417.32</v>
      </c>
      <c r="J5" s="2">
        <f>SUM('за 7міс.19 р.'!J5+'серпень 19 р.'!J5)</f>
        <v>0</v>
      </c>
      <c r="K5" s="2">
        <f>SUM('за 7міс.19 р.'!K5+'серпень 19 р.'!K5)</f>
        <v>0</v>
      </c>
      <c r="L5" s="2">
        <f>SUM('за 7міс.19 р.'!L5+'серпень 19 р.'!L5)</f>
        <v>0</v>
      </c>
      <c r="M5" s="2">
        <f>SUM('за 7міс.19 р.'!M5+'серпень 19 р.'!M5)</f>
        <v>0</v>
      </c>
      <c r="N5" s="2">
        <f>SUM('за 7міс.19 р.'!N5+'серпень 19 р.'!N5)</f>
        <v>7795.4</v>
      </c>
      <c r="O5" s="2">
        <f>SUM('за 7міс.19 р.'!O5+'серпень 19 р.'!O5)</f>
        <v>1024329.8699999999</v>
      </c>
      <c r="P5" s="2">
        <f>SUM('за 7міс.19 р.'!P5+'серпень 19 р.'!P5)</f>
        <v>868390.9099999999</v>
      </c>
      <c r="Q5" s="2">
        <f>SUM('за 7міс.19 р.'!Q5+'серпень 19 р.'!Q5)</f>
        <v>13359.720000000001</v>
      </c>
      <c r="R5" s="2">
        <f>SUM('за 7міс.19 р.'!R5+'серпень 19 р.'!R5)</f>
        <v>141359.95</v>
      </c>
      <c r="S5" s="2">
        <f>SUM('за 7міс.19 р.'!S5+'серпень 19 р.'!S5)</f>
        <v>0</v>
      </c>
      <c r="T5" s="2">
        <f>SUM('за 7міс.19 р.'!T5+'серпень 19 р.'!T5)</f>
        <v>1219.29</v>
      </c>
      <c r="U5" s="2">
        <f>SUM('за 7міс.19 р.'!U5+'серпень 19 р.'!U5)</f>
        <v>0</v>
      </c>
      <c r="V5" s="2">
        <f>SUM('за 7міс.19 р.'!V5+'серпень 19 р.'!V5)</f>
        <v>0</v>
      </c>
      <c r="W5" s="2">
        <f>SUM('за 7міс.19 р.'!W5+'серпень 19 р.'!W5)</f>
        <v>0</v>
      </c>
      <c r="X5" s="2">
        <f>SUM('за 7міс.19 р.'!X5+'серпень 19 р.'!X5)</f>
        <v>6690167.37</v>
      </c>
    </row>
    <row r="6" spans="1:24" ht="12.75">
      <c r="A6" s="34" t="s">
        <v>5</v>
      </c>
      <c r="B6" s="2">
        <f>SUM('за 7міс.19 р.'!B6+'серпень 19 р.'!B6)</f>
        <v>2278670.53</v>
      </c>
      <c r="C6" s="2">
        <f>SUM('за 7міс.19 р.'!C6+'серпень 19 р.'!C6)</f>
        <v>748208.79</v>
      </c>
      <c r="D6" s="2">
        <f>SUM('за 7міс.19 р.'!D6+'серпень 19 р.'!D6)</f>
        <v>3026879.3200000003</v>
      </c>
      <c r="E6" s="2">
        <f>SUM('за 7міс.19 р.'!E6+'серпень 19 р.'!E6)</f>
        <v>664615.3699999999</v>
      </c>
      <c r="F6" s="2">
        <f>SUM('за 7міс.19 р.'!F6+'серпень 19 р.'!F6)</f>
        <v>765777.49</v>
      </c>
      <c r="G6" s="2">
        <f>SUM('за 7міс.19 р.'!G6+'серпень 19 р.'!G6)</f>
        <v>120251.38</v>
      </c>
      <c r="H6" s="2">
        <f>SUM('за 7міс.19 р.'!H6+'серпень 19 р.'!H6)</f>
        <v>135135.22999999998</v>
      </c>
      <c r="I6" s="2">
        <f>SUM('за 7міс.19 р.'!I6+'серпень 19 р.'!I6)</f>
        <v>27813.560000000005</v>
      </c>
      <c r="J6" s="2">
        <f>SUM('за 7міс.19 р.'!J6+'серпень 19 р.'!J6)</f>
        <v>0</v>
      </c>
      <c r="K6" s="2">
        <f>SUM('за 7міс.19 р.'!K6+'серпень 19 р.'!K6)</f>
        <v>0</v>
      </c>
      <c r="L6" s="2">
        <f>SUM('за 7міс.19 р.'!L6+'серпень 19 р.'!L6)</f>
        <v>0</v>
      </c>
      <c r="M6" s="2">
        <f>SUM('за 7міс.19 р.'!M6+'серпень 19 р.'!M6)</f>
        <v>0</v>
      </c>
      <c r="N6" s="2">
        <f>SUM('за 7міс.19 р.'!N6+'серпень 19 р.'!N6)</f>
        <v>7036.33</v>
      </c>
      <c r="O6" s="2">
        <f>SUM('за 7міс.19 р.'!O6+'серпень 19 р.'!O6)</f>
        <v>475540.99</v>
      </c>
      <c r="P6" s="2">
        <f>SUM('за 7міс.19 р.'!P6+'серпень 19 р.'!P6)</f>
        <v>0</v>
      </c>
      <c r="Q6" s="2">
        <f>SUM('за 7міс.19 р.'!Q6+'серпень 19 р.'!Q6)</f>
        <v>51333.479999999996</v>
      </c>
      <c r="R6" s="2">
        <f>SUM('за 7міс.19 р.'!R6+'серпень 19 р.'!R6)</f>
        <v>34451.65</v>
      </c>
      <c r="S6" s="2">
        <f>SUM('за 7міс.19 р.'!S6+'серпень 19 р.'!S6)</f>
        <v>388986.2</v>
      </c>
      <c r="T6" s="2">
        <f>SUM('за 7міс.19 р.'!T6+'серпень 19 р.'!T6)</f>
        <v>769.66</v>
      </c>
      <c r="U6" s="2">
        <f>SUM('за 7міс.19 р.'!U6+'серпень 19 р.'!U6)</f>
        <v>0</v>
      </c>
      <c r="V6" s="2">
        <f>SUM('за 7міс.19 р.'!V6+'серпень 19 р.'!V6)</f>
        <v>0</v>
      </c>
      <c r="W6" s="2">
        <f>SUM('за 7міс.19 р.'!W6+'серпень 19 р.'!W6)</f>
        <v>0</v>
      </c>
      <c r="X6" s="2">
        <f>SUM('за 7міс.19 р.'!X6+'серпень 19 р.'!X6)</f>
        <v>4457272.18</v>
      </c>
    </row>
    <row r="7" spans="1:24" ht="12.75">
      <c r="A7" s="34"/>
      <c r="B7" s="2">
        <f>SUM('за 7міс.19 р.'!B7+'серпень 19 р.'!B7)</f>
        <v>0</v>
      </c>
      <c r="C7" s="2">
        <f>SUM('за 7міс.19 р.'!C7+'серпень 19 р.'!C7)</f>
        <v>0</v>
      </c>
      <c r="D7" s="2">
        <f>SUM('за 7міс.19 р.'!D7+'серпень 19 р.'!D7)</f>
        <v>0</v>
      </c>
      <c r="E7" s="2">
        <f>SUM('за 7міс.19 р.'!E7+'серпень 19 р.'!E7)</f>
        <v>0</v>
      </c>
      <c r="F7" s="2">
        <f>SUM('за 7міс.19 р.'!F7+'серпень 19 р.'!F7)</f>
        <v>0</v>
      </c>
      <c r="G7" s="2">
        <f>SUM('за 7міс.19 р.'!G7+'серпень 19 р.'!G7)</f>
        <v>0</v>
      </c>
      <c r="H7" s="2">
        <f>SUM('за 7міс.19 р.'!H7+'серпень 19 р.'!H7)</f>
        <v>0</v>
      </c>
      <c r="I7" s="2">
        <f>SUM('за 7міс.19 р.'!I7+'серпень 19 р.'!I7)</f>
        <v>0</v>
      </c>
      <c r="J7" s="2">
        <f>SUM('за 7міс.19 р.'!J7+'серпень 19 р.'!J7)</f>
        <v>0</v>
      </c>
      <c r="K7" s="2">
        <f>SUM('за 7міс.19 р.'!K7+'серпень 19 р.'!K7)</f>
        <v>0</v>
      </c>
      <c r="L7" s="2">
        <f>SUM('за 7міс.19 р.'!L7+'серпень 19 р.'!L7)</f>
        <v>0</v>
      </c>
      <c r="M7" s="2">
        <f>SUM('за 7міс.19 р.'!M7+'серпень 19 р.'!M7)</f>
        <v>0</v>
      </c>
      <c r="N7" s="2">
        <f>SUM('за 7міс.19 р.'!N7+'серпень 19 р.'!N7)</f>
        <v>0</v>
      </c>
      <c r="O7" s="2">
        <f>SUM('за 7міс.19 р.'!O7+'серпень 19 р.'!O7)</f>
        <v>0</v>
      </c>
      <c r="P7" s="2">
        <f>SUM('за 7міс.19 р.'!P7+'серпень 19 р.'!P7)</f>
        <v>0</v>
      </c>
      <c r="Q7" s="2">
        <f>SUM('за 7міс.19 р.'!Q7+'серпень 19 р.'!Q7)</f>
        <v>0</v>
      </c>
      <c r="R7" s="2">
        <f>SUM('за 7міс.19 р.'!R7+'серпень 19 р.'!R7)</f>
        <v>0</v>
      </c>
      <c r="S7" s="2">
        <f>SUM('за 7міс.19 р.'!S7+'серпень 19 р.'!S7)</f>
        <v>0</v>
      </c>
      <c r="T7" s="2">
        <f>SUM('за 7міс.19 р.'!T7+'серпень 19 р.'!T7)</f>
        <v>0</v>
      </c>
      <c r="U7" s="2">
        <f>SUM('за 7міс.19 р.'!U7+'серпень 19 р.'!U7)</f>
        <v>0</v>
      </c>
      <c r="V7" s="2">
        <f>SUM('за 7міс.19 р.'!V7+'серпень 19 р.'!V7)</f>
        <v>0</v>
      </c>
      <c r="W7" s="2">
        <f>SUM('за 7міс.19 р.'!W7+'серпень 19 р.'!W7)</f>
        <v>0</v>
      </c>
      <c r="X7" s="2">
        <f>SUM('за 7міс.19 р.'!X7+'серпень 19 р.'!X7)</f>
        <v>0</v>
      </c>
    </row>
    <row r="8" spans="1:24" ht="12.75">
      <c r="A8" s="9" t="s">
        <v>6</v>
      </c>
      <c r="B8" s="2">
        <f>SUM('за 7міс.19 р.'!B8+'серпень 19 р.'!B8)</f>
        <v>5823272.219999999</v>
      </c>
      <c r="C8" s="2">
        <f>SUM('за 7міс.19 р.'!C8+'серпень 19 р.'!C8)</f>
        <v>1462868.8699999999</v>
      </c>
      <c r="D8" s="2">
        <f>SUM('за 7міс.19 р.'!D8+'серпень 19 р.'!D8)</f>
        <v>7286141.09</v>
      </c>
      <c r="E8" s="2">
        <f>SUM('за 7міс.19 р.'!E8+'серпень 19 р.'!E8)</f>
        <v>1596479.3199999998</v>
      </c>
      <c r="F8" s="2">
        <f>SUM('за 7міс.19 р.'!F8+'серпень 19 р.'!F8)</f>
        <v>2264819.1500000004</v>
      </c>
      <c r="G8" s="2">
        <f>SUM('за 7міс.19 р.'!G8+'серпень 19 р.'!G8)</f>
        <v>347251.54</v>
      </c>
      <c r="H8" s="2">
        <f>SUM('за 7міс.19 р.'!H8+'серпень 19 р.'!H8)</f>
        <v>356634.14</v>
      </c>
      <c r="I8" s="2">
        <f>SUM('за 7міс.19 р.'!I8+'серпень 19 р.'!I8)</f>
        <v>46230.880000000005</v>
      </c>
      <c r="J8" s="2">
        <f>SUM('за 7міс.19 р.'!J8+'серпень 19 р.'!J8)</f>
        <v>0</v>
      </c>
      <c r="K8" s="2">
        <f>SUM('за 7міс.19 р.'!K8+'серпень 19 р.'!K8)</f>
        <v>0</v>
      </c>
      <c r="L8" s="2">
        <f>SUM('за 7міс.19 р.'!L8+'серпень 19 р.'!L8)</f>
        <v>0</v>
      </c>
      <c r="M8" s="2">
        <f>SUM('за 7міс.19 р.'!M8+'серпень 19 р.'!M8)</f>
        <v>0</v>
      </c>
      <c r="N8" s="2">
        <f>SUM('за 7міс.19 р.'!N8+'серпень 19 р.'!N8)</f>
        <v>14831.73</v>
      </c>
      <c r="O8" s="2">
        <f>SUM('за 7міс.19 р.'!O8+'серпень 19 р.'!O8)</f>
        <v>1499870.8600000003</v>
      </c>
      <c r="P8" s="2">
        <f>SUM('за 7міс.19 р.'!P8+'серпень 19 р.'!P8)</f>
        <v>868390.9099999999</v>
      </c>
      <c r="Q8" s="2">
        <f>SUM('за 7міс.19 р.'!Q8+'серпень 19 р.'!Q8)</f>
        <v>64693.200000000004</v>
      </c>
      <c r="R8" s="2">
        <f>SUM('за 7міс.19 р.'!R8+'серпень 19 р.'!R8)</f>
        <v>175811.6</v>
      </c>
      <c r="S8" s="2">
        <f>SUM('за 7міс.19 р.'!S8+'серпень 19 р.'!S8)</f>
        <v>388986.2</v>
      </c>
      <c r="T8" s="2">
        <f>SUM('за 7міс.19 р.'!T8+'серпень 19 р.'!T8)</f>
        <v>1988.95</v>
      </c>
      <c r="U8" s="2">
        <f>SUM('за 7міс.19 р.'!U8+'серпень 19 р.'!U8)</f>
        <v>0</v>
      </c>
      <c r="V8" s="2">
        <f>SUM('за 7міс.19 р.'!V8+'серпень 19 р.'!V8)</f>
        <v>0</v>
      </c>
      <c r="W8" s="2">
        <f>SUM('за 7міс.19 р.'!W8+'серпень 19 р.'!W8)</f>
        <v>0</v>
      </c>
      <c r="X8" s="2">
        <f>SUM('за 7міс.19 р.'!X8+'серпень 19 р.'!X8)</f>
        <v>11147439.559999999</v>
      </c>
    </row>
    <row r="9" spans="1:24" ht="12.75">
      <c r="A9" s="34" t="s">
        <v>7</v>
      </c>
      <c r="B9" s="2">
        <f>SUM('за 7міс.19 р.'!B9+'серпень 19 р.'!B9)</f>
        <v>1605461.73</v>
      </c>
      <c r="C9" s="2">
        <f>SUM('за 7міс.19 р.'!C9+'серпень 19 р.'!C9)</f>
        <v>350080.38000000006</v>
      </c>
      <c r="D9" s="2">
        <f>SUM('за 7міс.19 р.'!D9+'серпень 19 р.'!D9)</f>
        <v>1955542.1100000003</v>
      </c>
      <c r="E9" s="2">
        <f>SUM('за 7міс.19 р.'!E9+'серпень 19 р.'!E9)</f>
        <v>428439.23</v>
      </c>
      <c r="F9" s="2">
        <f>SUM('за 7міс.19 р.'!F9+'серпень 19 р.'!F9)</f>
        <v>690796.3099999999</v>
      </c>
      <c r="G9" s="2">
        <f>SUM('за 7міс.19 р.'!G9+'серпень 19 р.'!G9)</f>
        <v>319381.56</v>
      </c>
      <c r="H9" s="2">
        <f>SUM('за 7міс.19 р.'!H9+'серпень 19 р.'!H9)</f>
        <v>55011.72</v>
      </c>
      <c r="I9" s="2">
        <f>SUM('за 7міс.19 р.'!I9+'серпень 19 р.'!I9)</f>
        <v>37203.91</v>
      </c>
      <c r="J9" s="2">
        <f>SUM('за 7міс.19 р.'!J9+'серпень 19 р.'!J9)</f>
        <v>0</v>
      </c>
      <c r="K9" s="2">
        <f>SUM('за 7міс.19 р.'!K9+'серпень 19 р.'!K9)</f>
        <v>0</v>
      </c>
      <c r="L9" s="2">
        <f>SUM('за 7міс.19 р.'!L9+'серпень 19 р.'!L9)</f>
        <v>0</v>
      </c>
      <c r="M9" s="2">
        <f>SUM('за 7міс.19 р.'!M9+'серпень 19 р.'!M9)</f>
        <v>0</v>
      </c>
      <c r="N9" s="2">
        <f>SUM('за 7міс.19 р.'!N9+'серпень 19 р.'!N9)</f>
        <v>3198.48</v>
      </c>
      <c r="O9" s="2">
        <f>SUM('за 7міс.19 р.'!O9+'серпень 19 р.'!O9)</f>
        <v>276000.63999999996</v>
      </c>
      <c r="P9" s="2">
        <f>SUM('за 7міс.19 р.'!P9+'серпень 19 р.'!P9)</f>
        <v>0</v>
      </c>
      <c r="Q9" s="2">
        <f>SUM('за 7міс.19 р.'!Q9+'серпень 19 р.'!Q9)</f>
        <v>0</v>
      </c>
      <c r="R9" s="2">
        <f>SUM('за 7міс.19 р.'!R9+'серпень 19 р.'!R9)</f>
        <v>22233.34</v>
      </c>
      <c r="S9" s="2">
        <f>SUM('за 7міс.19 р.'!S9+'серпень 19 р.'!S9)</f>
        <v>253767.3</v>
      </c>
      <c r="T9" s="2">
        <f>SUM('за 7міс.19 р.'!T9+'серпень 19 р.'!T9)</f>
        <v>0</v>
      </c>
      <c r="U9" s="2">
        <f>SUM('за 7міс.19 р.'!U9+'серпень 19 р.'!U9)</f>
        <v>0</v>
      </c>
      <c r="V9" s="2">
        <f>SUM('за 7міс.19 р.'!V9+'серпень 19 р.'!V9)</f>
        <v>0</v>
      </c>
      <c r="W9" s="2">
        <f>SUM('за 7міс.19 р.'!W9+'серпень 19 р.'!W9)</f>
        <v>0</v>
      </c>
      <c r="X9" s="2">
        <f>SUM('за 7міс.19 р.'!X9+'серпень 19 р.'!X9)</f>
        <v>3074777.65</v>
      </c>
    </row>
    <row r="10" spans="1:24" ht="12.75">
      <c r="A10" s="34" t="s">
        <v>8</v>
      </c>
      <c r="B10" s="2">
        <f>SUM('за 7міс.19 р.'!B10+'серпень 19 р.'!B10)</f>
        <v>0</v>
      </c>
      <c r="C10" s="2">
        <f>SUM('за 7міс.19 р.'!C10+'серпень 19 р.'!C10)</f>
        <v>0</v>
      </c>
      <c r="D10" s="2">
        <f>SUM('за 7міс.19 р.'!D10+'серпень 19 р.'!D10)</f>
        <v>0</v>
      </c>
      <c r="E10" s="2">
        <f>SUM('за 7міс.19 р.'!E10+'серпень 19 р.'!E10)</f>
        <v>0</v>
      </c>
      <c r="F10" s="2">
        <f>SUM('за 7міс.19 р.'!F10+'серпень 19 р.'!F10)</f>
        <v>0</v>
      </c>
      <c r="G10" s="2">
        <f>SUM('за 7міс.19 р.'!G10+'серпень 19 р.'!G10)</f>
        <v>0</v>
      </c>
      <c r="H10" s="2">
        <f>SUM('за 7міс.19 р.'!H10+'серпень 19 р.'!H10)</f>
        <v>0</v>
      </c>
      <c r="I10" s="2">
        <f>SUM('за 7міс.19 р.'!I10+'серпень 19 р.'!I10)</f>
        <v>0</v>
      </c>
      <c r="J10" s="2">
        <f>SUM('за 7міс.19 р.'!J10+'серпень 19 р.'!J10)</f>
        <v>0</v>
      </c>
      <c r="K10" s="2">
        <f>SUM('за 7міс.19 р.'!K10+'серпень 19 р.'!K10)</f>
        <v>0</v>
      </c>
      <c r="L10" s="2">
        <f>SUM('за 7міс.19 р.'!L10+'серпень 19 р.'!L10)</f>
        <v>0</v>
      </c>
      <c r="M10" s="2">
        <f>SUM('за 7міс.19 р.'!M10+'серпень 19 р.'!M10)</f>
        <v>0</v>
      </c>
      <c r="N10" s="2">
        <f>SUM('за 7міс.19 р.'!N10+'серпень 19 р.'!N10)</f>
        <v>0</v>
      </c>
      <c r="O10" s="2">
        <f>SUM('за 7міс.19 р.'!O10+'серпень 19 р.'!O10)</f>
        <v>0</v>
      </c>
      <c r="P10" s="2">
        <f>SUM('за 7міс.19 р.'!P10+'серпень 19 р.'!P10)</f>
        <v>0</v>
      </c>
      <c r="Q10" s="2">
        <f>SUM('за 7міс.19 р.'!Q10+'серпень 19 р.'!Q10)</f>
        <v>0</v>
      </c>
      <c r="R10" s="2">
        <f>SUM('за 7міс.19 р.'!R10+'серпень 19 р.'!R10)</f>
        <v>0</v>
      </c>
      <c r="S10" s="2">
        <f>SUM('за 7міс.19 р.'!S10+'серпень 19 р.'!S10)</f>
        <v>0</v>
      </c>
      <c r="T10" s="2">
        <f>SUM('за 7міс.19 р.'!T10+'серпень 19 р.'!T10)</f>
        <v>0</v>
      </c>
      <c r="U10" s="2">
        <f>SUM('за 7міс.19 р.'!U10+'серпень 19 р.'!U10)</f>
        <v>0</v>
      </c>
      <c r="V10" s="2">
        <f>SUM('за 7міс.19 р.'!V10+'серпень 19 р.'!V10)</f>
        <v>0</v>
      </c>
      <c r="W10" s="2">
        <f>SUM('за 7міс.19 р.'!W10+'серпень 19 р.'!W10)</f>
        <v>0</v>
      </c>
      <c r="X10" s="2">
        <f>SUM('за 7міс.19 р.'!X10+'серпень 19 р.'!X10)</f>
        <v>0</v>
      </c>
    </row>
    <row r="11" spans="1:24" ht="12.75">
      <c r="A11" s="34" t="s">
        <v>9</v>
      </c>
      <c r="B11" s="2">
        <f>SUM('за 7міс.19 р.'!B11+'серпень 19 р.'!B11)</f>
        <v>1074121.7499999998</v>
      </c>
      <c r="C11" s="2">
        <f>SUM('за 7міс.19 р.'!C11+'серпень 19 р.'!C11)</f>
        <v>342544.45000000007</v>
      </c>
      <c r="D11" s="2">
        <f>SUM('за 7міс.19 р.'!D11+'серпень 19 р.'!D11)</f>
        <v>1416666.2000000002</v>
      </c>
      <c r="E11" s="2">
        <f>SUM('за 7міс.19 р.'!E11+'серпень 19 р.'!E11)</f>
        <v>310164.81</v>
      </c>
      <c r="F11" s="2">
        <f>SUM('за 7міс.19 р.'!F11+'серпень 19 р.'!F11)</f>
        <v>410323.46</v>
      </c>
      <c r="G11" s="2">
        <f>SUM('за 7міс.19 р.'!G11+'серпень 19 р.'!G11)</f>
        <v>105067.28</v>
      </c>
      <c r="H11" s="2">
        <f>SUM('за 7міс.19 р.'!H11+'серпень 19 р.'!H11)</f>
        <v>84076.07</v>
      </c>
      <c r="I11" s="2">
        <f>SUM('за 7міс.19 р.'!I11+'серпень 19 р.'!I11)</f>
        <v>89446.31</v>
      </c>
      <c r="J11" s="2">
        <f>SUM('за 7міс.19 р.'!J11+'серпень 19 р.'!J11)</f>
        <v>0</v>
      </c>
      <c r="K11" s="2">
        <f>SUM('за 7міс.19 р.'!K11+'серпень 19 р.'!K11)</f>
        <v>0</v>
      </c>
      <c r="L11" s="2">
        <f>SUM('за 7міс.19 р.'!L11+'серпень 19 р.'!L11)</f>
        <v>0</v>
      </c>
      <c r="M11" s="2">
        <f>SUM('за 7міс.19 р.'!M11+'серпень 19 р.'!M11)</f>
        <v>0</v>
      </c>
      <c r="N11" s="2">
        <f>SUM('за 7міс.19 р.'!N11+'серпень 19 р.'!N11)</f>
        <v>3878.04</v>
      </c>
      <c r="O11" s="2">
        <f>SUM('за 7міс.19 р.'!O11+'серпень 19 р.'!O11)</f>
        <v>127855.75999999998</v>
      </c>
      <c r="P11" s="2">
        <f>SUM('за 7міс.19 р.'!P11+'серпень 19 р.'!P11)</f>
        <v>-9565.5</v>
      </c>
      <c r="Q11" s="2">
        <f>SUM('за 7міс.19 р.'!Q11+'серпень 19 р.'!Q11)</f>
        <v>0</v>
      </c>
      <c r="R11" s="2">
        <f>SUM('за 7міс.19 р.'!R11+'серпень 19 р.'!R11)</f>
        <v>43193.43</v>
      </c>
      <c r="S11" s="2">
        <f>SUM('за 7міс.19 р.'!S11+'серпень 19 р.'!S11)</f>
        <v>94227.83</v>
      </c>
      <c r="T11" s="2">
        <f>SUM('за 7міс.19 р.'!T11+'серпень 19 р.'!T11)</f>
        <v>0</v>
      </c>
      <c r="U11" s="2">
        <f>SUM('за 7міс.19 р.'!U11+'серпень 19 р.'!U11)</f>
        <v>0</v>
      </c>
      <c r="V11" s="2">
        <f>SUM('за 7міс.19 р.'!V11+'серпень 19 р.'!V11)</f>
        <v>0</v>
      </c>
      <c r="W11" s="2">
        <f>SUM('за 7міс.19 р.'!W11+'серпень 19 р.'!W11)</f>
        <v>0</v>
      </c>
      <c r="X11" s="2">
        <f>SUM('за 7міс.19 р.'!X11+'серпень 19 р.'!X11)</f>
        <v>2137154.4699999997</v>
      </c>
    </row>
    <row r="12" spans="1:24" ht="12.75">
      <c r="A12" s="30" t="s">
        <v>34</v>
      </c>
      <c r="B12" s="2">
        <f>SUM('за 7міс.19 р.'!B12+'серпень 19 р.'!B12)</f>
        <v>1419216.5699999998</v>
      </c>
      <c r="C12" s="2">
        <f>SUM('за 7міс.19 р.'!C12+'серпень 19 р.'!C12)</f>
        <v>364887.82</v>
      </c>
      <c r="D12" s="2">
        <f>SUM('за 7міс.19 р.'!D12+'серпень 19 р.'!D12)</f>
        <v>1784104.39</v>
      </c>
      <c r="E12" s="2">
        <f>SUM('за 7міс.19 р.'!E12+'серпень 19 р.'!E12)</f>
        <v>390110.56</v>
      </c>
      <c r="F12" s="2">
        <f>SUM('за 7міс.19 р.'!F12+'серпень 19 р.'!F12)</f>
        <v>547184.22</v>
      </c>
      <c r="G12" s="2">
        <f>SUM('за 7міс.19 р.'!G12+'серпень 19 р.'!G12)</f>
        <v>161439.72999999998</v>
      </c>
      <c r="H12" s="2">
        <f>SUM('за 7міс.19 р.'!H12+'серпень 19 р.'!H12)</f>
        <v>35044.81</v>
      </c>
      <c r="I12" s="2">
        <f>SUM('за 7міс.19 р.'!I12+'серпень 19 р.'!I12)</f>
        <v>43816.49</v>
      </c>
      <c r="J12" s="2">
        <f>SUM('за 7міс.19 р.'!J12+'серпень 19 р.'!J12)</f>
        <v>0</v>
      </c>
      <c r="K12" s="2">
        <f>SUM('за 7міс.19 р.'!K12+'серпень 19 р.'!K12)</f>
        <v>0</v>
      </c>
      <c r="L12" s="2">
        <f>SUM('за 7міс.19 р.'!L12+'серпень 19 р.'!L12)</f>
        <v>0</v>
      </c>
      <c r="M12" s="2">
        <f>SUM('за 7міс.19 р.'!M12+'серпень 19 р.'!M12)</f>
        <v>0</v>
      </c>
      <c r="N12" s="2">
        <f>SUM('за 7міс.19 р.'!N12+'серпень 19 р.'!N12)</f>
        <v>6272.919999999999</v>
      </c>
      <c r="O12" s="2">
        <f>SUM('за 7міс.19 р.'!O12+'серпень 19 р.'!O12)</f>
        <v>300610.27</v>
      </c>
      <c r="P12" s="2">
        <f>SUM('за 7міс.19 р.'!P12+'серпень 19 р.'!P12)</f>
        <v>0</v>
      </c>
      <c r="Q12" s="2">
        <f>SUM('за 7міс.19 р.'!Q12+'серпень 19 р.'!Q12)</f>
        <v>15198.4</v>
      </c>
      <c r="R12" s="2">
        <f>SUM('за 7міс.19 р.'!R12+'серпень 19 р.'!R12)</f>
        <v>48635.01</v>
      </c>
      <c r="S12" s="2">
        <f>SUM('за 7міс.19 р.'!S12+'серпень 19 р.'!S12)</f>
        <v>236776.86000000002</v>
      </c>
      <c r="T12" s="2">
        <f>SUM('за 7міс.19 р.'!T12+'серпень 19 р.'!T12)</f>
        <v>0</v>
      </c>
      <c r="U12" s="2">
        <f>SUM('за 7міс.19 р.'!U12+'серпень 19 р.'!U12)</f>
        <v>0</v>
      </c>
      <c r="V12" s="2">
        <f>SUM('за 7міс.19 р.'!V12+'серпень 19 р.'!V12)</f>
        <v>0</v>
      </c>
      <c r="W12" s="2">
        <f>SUM('за 7міс.19 р.'!W12+'серпень 19 р.'!W12)</f>
        <v>0</v>
      </c>
      <c r="X12" s="2">
        <f>SUM('за 7міс.19 р.'!X12+'серпень 19 р.'!X12)</f>
        <v>2721399.1699999995</v>
      </c>
    </row>
    <row r="13" spans="1:24" ht="12.75">
      <c r="A13" s="30" t="s">
        <v>31</v>
      </c>
      <c r="B13" s="2">
        <f>SUM('за 7міс.19 р.'!B13+'серпень 19 р.'!B13)</f>
        <v>139874.16</v>
      </c>
      <c r="C13" s="2">
        <f>SUM('за 7міс.19 р.'!C13+'серпень 19 р.'!C13)</f>
        <v>0</v>
      </c>
      <c r="D13" s="2">
        <f>SUM('за 7міс.19 р.'!D13+'серпень 19 р.'!D13)</f>
        <v>139874.16</v>
      </c>
      <c r="E13" s="2">
        <f>SUM('за 7міс.19 р.'!E13+'серпень 19 р.'!E13)</f>
        <v>30817.879999999997</v>
      </c>
      <c r="F13" s="2">
        <f>SUM('за 7міс.19 р.'!F13+'серпень 19 р.'!F13)</f>
        <v>17080.63</v>
      </c>
      <c r="G13" s="2">
        <f>SUM('за 7міс.19 р.'!G13+'серпень 19 р.'!G13)</f>
        <v>0</v>
      </c>
      <c r="H13" s="2">
        <f>SUM('за 7міс.19 р.'!H13+'серпень 19 р.'!H13)</f>
        <v>17080.63</v>
      </c>
      <c r="I13" s="2">
        <f>SUM('за 7міс.19 р.'!I13+'серпень 19 р.'!I13)</f>
        <v>0</v>
      </c>
      <c r="J13" s="2">
        <f>SUM('за 7міс.19 р.'!J13+'серпень 19 р.'!J13)</f>
        <v>0</v>
      </c>
      <c r="K13" s="2">
        <f>SUM('за 7міс.19 р.'!K13+'серпень 19 р.'!K13)</f>
        <v>0</v>
      </c>
      <c r="L13" s="2">
        <f>SUM('за 7міс.19 р.'!L13+'серпень 19 р.'!L13)</f>
        <v>0</v>
      </c>
      <c r="M13" s="2">
        <f>SUM('за 7міс.19 р.'!M13+'серпень 19 р.'!M13)</f>
        <v>0</v>
      </c>
      <c r="N13" s="2">
        <f>SUM('за 7міс.19 р.'!N13+'серпень 19 р.'!N13)</f>
        <v>0</v>
      </c>
      <c r="O13" s="2">
        <f>SUM('за 7міс.19 р.'!O13+'серпень 19 р.'!O13)</f>
        <v>0</v>
      </c>
      <c r="P13" s="2">
        <f>SUM('за 7міс.19 р.'!P13+'серпень 19 р.'!P13)</f>
        <v>0</v>
      </c>
      <c r="Q13" s="2">
        <f>SUM('за 7міс.19 р.'!Q13+'серпень 19 р.'!Q13)</f>
        <v>0</v>
      </c>
      <c r="R13" s="2">
        <f>SUM('за 7міс.19 р.'!R13+'серпень 19 р.'!R13)</f>
        <v>0</v>
      </c>
      <c r="S13" s="2">
        <f>SUM('за 7міс.19 р.'!S13+'серпень 19 р.'!S13)</f>
        <v>0</v>
      </c>
      <c r="T13" s="2">
        <f>SUM('за 7міс.19 р.'!T13+'серпень 19 р.'!T13)</f>
        <v>0</v>
      </c>
      <c r="U13" s="2">
        <f>SUM('за 7міс.19 р.'!U13+'серпень 19 р.'!U13)</f>
        <v>0</v>
      </c>
      <c r="V13" s="2">
        <f>SUM('за 7міс.19 р.'!V13+'серпень 19 р.'!V13)</f>
        <v>0</v>
      </c>
      <c r="W13" s="2">
        <f>SUM('за 7міс.19 р.'!W13+'серпень 19 р.'!W13)</f>
        <v>0</v>
      </c>
      <c r="X13" s="2">
        <f>SUM('за 7міс.19 р.'!X13+'серпень 19 р.'!X13)</f>
        <v>187772.66999999998</v>
      </c>
    </row>
    <row r="14" spans="1:24" ht="12.75">
      <c r="A14" s="30" t="s">
        <v>10</v>
      </c>
      <c r="B14" s="2">
        <f>SUM('за 7міс.19 р.'!B14+'серпень 19 р.'!B14)</f>
        <v>0</v>
      </c>
      <c r="C14" s="2">
        <f>SUM('за 7міс.19 р.'!C14+'серпень 19 р.'!C14)</f>
        <v>0</v>
      </c>
      <c r="D14" s="2">
        <f>SUM('за 7міс.19 р.'!D14+'серпень 19 р.'!D14)</f>
        <v>0</v>
      </c>
      <c r="E14" s="2">
        <f>SUM('за 7міс.19 р.'!E14+'серпень 19 р.'!E14)</f>
        <v>0</v>
      </c>
      <c r="F14" s="2">
        <f>SUM('за 7міс.19 р.'!F14+'серпень 19 р.'!F14)</f>
        <v>0</v>
      </c>
      <c r="G14" s="2">
        <f>SUM('за 7міс.19 р.'!G14+'серпень 19 р.'!G14)</f>
        <v>0</v>
      </c>
      <c r="H14" s="2">
        <f>SUM('за 7міс.19 р.'!H14+'серпень 19 р.'!H14)</f>
        <v>0</v>
      </c>
      <c r="I14" s="2">
        <f>SUM('за 7міс.19 р.'!I14+'серпень 19 р.'!I14)</f>
        <v>0</v>
      </c>
      <c r="J14" s="2">
        <f>SUM('за 7міс.19 р.'!J14+'серпень 19 р.'!J14)</f>
        <v>0</v>
      </c>
      <c r="K14" s="2">
        <f>SUM('за 7міс.19 р.'!K14+'серпень 19 р.'!K14)</f>
        <v>0</v>
      </c>
      <c r="L14" s="2">
        <f>SUM('за 7міс.19 р.'!L14+'серпень 19 р.'!L14)</f>
        <v>0</v>
      </c>
      <c r="M14" s="2">
        <f>SUM('за 7міс.19 р.'!M14+'серпень 19 р.'!M14)</f>
        <v>0</v>
      </c>
      <c r="N14" s="2">
        <f>SUM('за 7міс.19 р.'!N14+'серпень 19 р.'!N14)</f>
        <v>0</v>
      </c>
      <c r="O14" s="2">
        <f>SUM('за 7міс.19 р.'!O14+'серпень 19 р.'!O14)</f>
        <v>0</v>
      </c>
      <c r="P14" s="2">
        <f>SUM('за 7міс.19 р.'!P14+'серпень 19 р.'!P14)</f>
        <v>0</v>
      </c>
      <c r="Q14" s="2">
        <f>SUM('за 7міс.19 р.'!Q14+'серпень 19 р.'!Q14)</f>
        <v>0</v>
      </c>
      <c r="R14" s="2">
        <f>SUM('за 7міс.19 р.'!R14+'серпень 19 р.'!R14)</f>
        <v>0</v>
      </c>
      <c r="S14" s="2">
        <f>SUM('за 7міс.19 р.'!S14+'серпень 19 р.'!S14)</f>
        <v>0</v>
      </c>
      <c r="T14" s="2">
        <f>SUM('за 7міс.19 р.'!T14+'серпень 19 р.'!T14)</f>
        <v>0</v>
      </c>
      <c r="U14" s="2">
        <f>SUM('за 7міс.19 р.'!U14+'серпень 19 р.'!U14)</f>
        <v>0</v>
      </c>
      <c r="V14" s="2">
        <f>SUM('за 7міс.19 р.'!V14+'серпень 19 р.'!V14)</f>
        <v>0</v>
      </c>
      <c r="W14" s="2">
        <f>SUM('за 7міс.19 р.'!W14+'серпень 19 р.'!W14)</f>
        <v>0</v>
      </c>
      <c r="X14" s="2">
        <f>SUM('за 7міс.19 р.'!X14+'серпень 19 р.'!X14)</f>
        <v>0</v>
      </c>
    </row>
    <row r="15" spans="1:24" ht="12.75">
      <c r="A15" s="30" t="s">
        <v>11</v>
      </c>
      <c r="B15" s="2">
        <f>SUM('за 7міс.19 р.'!B15+'серпень 19 р.'!B15)</f>
        <v>1981245.93</v>
      </c>
      <c r="C15" s="2">
        <f>SUM('за 7міс.19 р.'!C15+'серпень 19 р.'!C15)</f>
        <v>625364.5</v>
      </c>
      <c r="D15" s="2">
        <f>SUM('за 7міс.19 р.'!D15+'серпень 19 р.'!D15)</f>
        <v>2606610.4300000006</v>
      </c>
      <c r="E15" s="2">
        <f>SUM('за 7міс.19 р.'!E15+'серпень 19 р.'!E15)</f>
        <v>570457.75</v>
      </c>
      <c r="F15" s="2">
        <f>SUM('за 7міс.19 р.'!F15+'серпень 19 р.'!F15)</f>
        <v>967740.8200000001</v>
      </c>
      <c r="G15" s="2">
        <f>SUM('за 7міс.19 р.'!G15+'серпень 19 р.'!G15)</f>
        <v>301142.21</v>
      </c>
      <c r="H15" s="2">
        <f>SUM('за 7міс.19 р.'!H15+'серпень 19 р.'!H15)</f>
        <v>111985.95999999999</v>
      </c>
      <c r="I15" s="2">
        <f>SUM('за 7міс.19 р.'!I15+'серпень 19 р.'!I15)</f>
        <v>294121.41</v>
      </c>
      <c r="J15" s="2">
        <f>SUM('за 7міс.19 р.'!J15+'серпень 19 р.'!J15)</f>
        <v>0</v>
      </c>
      <c r="K15" s="2">
        <f>SUM('за 7міс.19 р.'!K15+'серпень 19 р.'!K15)</f>
        <v>0</v>
      </c>
      <c r="L15" s="2">
        <f>SUM('за 7міс.19 р.'!L15+'серпень 19 р.'!L15)</f>
        <v>0</v>
      </c>
      <c r="M15" s="2">
        <f>SUM('за 7міс.19 р.'!M15+'серпень 19 р.'!M15)</f>
        <v>0</v>
      </c>
      <c r="N15" s="2">
        <f>SUM('за 7міс.19 р.'!N15+'серпень 19 р.'!N15)</f>
        <v>6384.94</v>
      </c>
      <c r="O15" s="2">
        <f>SUM('за 7міс.19 р.'!O15+'серпень 19 р.'!O15)</f>
        <v>254106.30000000002</v>
      </c>
      <c r="P15" s="2">
        <f>SUM('за 7міс.19 р.'!P15+'серпень 19 р.'!P15)</f>
        <v>0</v>
      </c>
      <c r="Q15" s="2">
        <f>SUM('за 7міс.19 р.'!Q15+'серпень 19 р.'!Q15)</f>
        <v>3920</v>
      </c>
      <c r="R15" s="2">
        <f>SUM('за 7міс.19 р.'!R15+'серпень 19 р.'!R15)</f>
        <v>30889.579999999994</v>
      </c>
      <c r="S15" s="2">
        <f>SUM('за 7міс.19 р.'!S15+'серпень 19 р.'!S15)</f>
        <v>219296.72000000003</v>
      </c>
      <c r="T15" s="2">
        <f>SUM('за 7міс.19 р.'!T15+'серпень 19 р.'!T15)</f>
        <v>0</v>
      </c>
      <c r="U15" s="2">
        <f>SUM('за 7міс.19 р.'!U15+'серпень 19 р.'!U15)</f>
        <v>0</v>
      </c>
      <c r="V15" s="2">
        <f>SUM('за 7міс.19 р.'!V15+'серпень 19 р.'!V15)</f>
        <v>0</v>
      </c>
      <c r="W15" s="2">
        <f>SUM('за 7міс.19 р.'!W15+'серпень 19 р.'!W15)</f>
        <v>0</v>
      </c>
      <c r="X15" s="2">
        <f>SUM('за 7міс.19 р.'!X15+'серпень 19 р.'!X15)</f>
        <v>4144809</v>
      </c>
    </row>
    <row r="16" spans="1:24" ht="12.75">
      <c r="A16" s="30" t="s">
        <v>12</v>
      </c>
      <c r="B16" s="2">
        <f>SUM('за 7міс.19 р.'!B16+'серпень 19 р.'!B16)</f>
        <v>565920.6799999999</v>
      </c>
      <c r="C16" s="2">
        <f>SUM('за 7міс.19 р.'!C16+'серпень 19 р.'!C16)</f>
        <v>170535.55</v>
      </c>
      <c r="D16" s="2">
        <f>SUM('за 7міс.19 р.'!D16+'серпень 19 р.'!D16)</f>
        <v>736456.2300000001</v>
      </c>
      <c r="E16" s="2">
        <f>SUM('за 7міс.19 р.'!E16+'серпень 19 р.'!E16)</f>
        <v>161092.29</v>
      </c>
      <c r="F16" s="2">
        <f>SUM('за 7міс.19 р.'!F16+'серпень 19 р.'!F16)</f>
        <v>209219.13999999998</v>
      </c>
      <c r="G16" s="2">
        <f>SUM('за 7міс.19 р.'!G16+'серпень 19 р.'!G16)</f>
        <v>21983.36</v>
      </c>
      <c r="H16" s="2">
        <f>SUM('за 7міс.19 р.'!H16+'серпень 19 р.'!H16)</f>
        <v>35775.58</v>
      </c>
      <c r="I16" s="2">
        <f>SUM('за 7міс.19 р.'!I16+'серпень 19 р.'!I16)</f>
        <v>30338.2</v>
      </c>
      <c r="J16" s="2">
        <f>SUM('за 7міс.19 р.'!J16+'серпень 19 р.'!J16)</f>
        <v>0</v>
      </c>
      <c r="K16" s="2">
        <f>SUM('за 7міс.19 р.'!K16+'серпень 19 р.'!K16)</f>
        <v>0</v>
      </c>
      <c r="L16" s="2">
        <f>SUM('за 7міс.19 р.'!L16+'серпень 19 р.'!L16)</f>
        <v>0</v>
      </c>
      <c r="M16" s="2">
        <f>SUM('за 7міс.19 р.'!M16+'серпень 19 р.'!M16)</f>
        <v>0</v>
      </c>
      <c r="N16" s="2">
        <f>SUM('за 7міс.19 р.'!N16+'серпень 19 р.'!N16)</f>
        <v>2466.54</v>
      </c>
      <c r="O16" s="2">
        <f>SUM('за 7міс.19 р.'!O16+'серпень 19 р.'!O16)</f>
        <v>118655.45999999998</v>
      </c>
      <c r="P16" s="2">
        <f>SUM('за 7міс.19 р.'!P16+'серпень 19 р.'!P16)</f>
        <v>0</v>
      </c>
      <c r="Q16" s="2">
        <f>SUM('за 7міс.19 р.'!Q16+'серпень 19 р.'!Q16)</f>
        <v>0</v>
      </c>
      <c r="R16" s="2">
        <f>SUM('за 7міс.19 р.'!R16+'серпень 19 р.'!R16)</f>
        <v>18318.47</v>
      </c>
      <c r="S16" s="2">
        <f>SUM('за 7міс.19 р.'!S16+'серпень 19 р.'!S16)</f>
        <v>100336.98999999999</v>
      </c>
      <c r="T16" s="2">
        <f>SUM('за 7міс.19 р.'!T16+'серпень 19 р.'!T16)</f>
        <v>0</v>
      </c>
      <c r="U16" s="2">
        <f>SUM('за 7міс.19 р.'!U16+'серпень 19 р.'!U16)</f>
        <v>0</v>
      </c>
      <c r="V16" s="2">
        <f>SUM('за 7міс.19 р.'!V16+'серпень 19 р.'!V16)</f>
        <v>0</v>
      </c>
      <c r="W16" s="2">
        <f>SUM('за 7міс.19 р.'!W16+'серпень 19 р.'!W16)</f>
        <v>0</v>
      </c>
      <c r="X16" s="2">
        <f>SUM('за 7міс.19 р.'!X16+'серпень 19 р.'!X16)</f>
        <v>1106767.66</v>
      </c>
    </row>
    <row r="17" spans="1:24" ht="12.75">
      <c r="A17" s="30" t="s">
        <v>13</v>
      </c>
      <c r="B17" s="2">
        <f>SUM('за 7міс.19 р.'!B17+'серпень 19 р.'!B17)</f>
        <v>1282872.28</v>
      </c>
      <c r="C17" s="2">
        <f>SUM('за 7міс.19 р.'!C17+'серпень 19 р.'!C17)</f>
        <v>309100.13</v>
      </c>
      <c r="D17" s="2">
        <f>SUM('за 7міс.19 р.'!D17+'серпень 19 р.'!D17)</f>
        <v>1591972.4100000001</v>
      </c>
      <c r="E17" s="2">
        <f>SUM('за 7міс.19 р.'!E17+'серпень 19 р.'!E17)</f>
        <v>348199.11</v>
      </c>
      <c r="F17" s="2">
        <f>SUM('за 7міс.19 р.'!F17+'серпень 19 р.'!F17)</f>
        <v>526921.8</v>
      </c>
      <c r="G17" s="2">
        <f>SUM('за 7міс.19 р.'!G17+'серпень 19 р.'!G17)</f>
        <v>201706.56</v>
      </c>
      <c r="H17" s="2">
        <f>SUM('за 7міс.19 р.'!H17+'серпень 19 р.'!H17)</f>
        <v>60690.590000000004</v>
      </c>
      <c r="I17" s="2">
        <f>SUM('за 7міс.19 р.'!I17+'серпень 19 р.'!I17)</f>
        <v>37368.619999999995</v>
      </c>
      <c r="J17" s="2">
        <f>SUM('за 7міс.19 р.'!J17+'серпень 19 р.'!J17)</f>
        <v>0</v>
      </c>
      <c r="K17" s="2">
        <f>SUM('за 7міс.19 р.'!K17+'серпень 19 р.'!K17)</f>
        <v>0</v>
      </c>
      <c r="L17" s="2">
        <f>SUM('за 7міс.19 р.'!L17+'серпень 19 р.'!L17)</f>
        <v>0</v>
      </c>
      <c r="M17" s="2">
        <f>SUM('за 7міс.19 р.'!M17+'серпень 19 р.'!M17)</f>
        <v>0</v>
      </c>
      <c r="N17" s="2">
        <f>SUM('за 7міс.19 р.'!N17+'серпень 19 р.'!N17)</f>
        <v>5253.77</v>
      </c>
      <c r="O17" s="2">
        <f>SUM('за 7міс.19 р.'!O17+'серпень 19 р.'!O17)</f>
        <v>221902.25999999998</v>
      </c>
      <c r="P17" s="2">
        <f>SUM('за 7міс.19 р.'!P17+'серпень 19 р.'!P17)</f>
        <v>-65909.45</v>
      </c>
      <c r="Q17" s="2">
        <f>SUM('за 7міс.19 р.'!Q17+'серпень 19 р.'!Q17)</f>
        <v>0</v>
      </c>
      <c r="R17" s="2">
        <f>SUM('за 7міс.19 р.'!R17+'серпень 19 р.'!R17)</f>
        <v>28434.500000000004</v>
      </c>
      <c r="S17" s="2">
        <f>SUM('за 7міс.19 р.'!S17+'серпень 19 р.'!S17)</f>
        <v>259377.21000000002</v>
      </c>
      <c r="T17" s="2">
        <f>SUM('за 7міс.19 р.'!T17+'серпень 19 р.'!T17)</f>
        <v>0</v>
      </c>
      <c r="U17" s="2">
        <f>SUM('за 7міс.19 р.'!U17+'серпень 19 р.'!U17)</f>
        <v>0</v>
      </c>
      <c r="V17" s="2">
        <f>SUM('за 7міс.19 р.'!V17+'серпень 19 р.'!V17)</f>
        <v>0</v>
      </c>
      <c r="W17" s="2">
        <f>SUM('за 7міс.19 р.'!W17+'серпень 19 р.'!W17)</f>
        <v>0</v>
      </c>
      <c r="X17" s="2">
        <f>SUM('за 7міс.19 р.'!X17+'серпень 19 р.'!X17)</f>
        <v>2467093.32</v>
      </c>
    </row>
    <row r="18" spans="1:24" ht="12.75">
      <c r="A18" s="30" t="s">
        <v>24</v>
      </c>
      <c r="B18" s="2">
        <f>SUM('за 7міс.19 р.'!B18+'серпень 19 р.'!B18)</f>
        <v>1392202.59</v>
      </c>
      <c r="C18" s="2">
        <f>SUM('за 7міс.19 р.'!C18+'серпень 19 р.'!C18)</f>
        <v>372888.76</v>
      </c>
      <c r="D18" s="2">
        <f>SUM('за 7міс.19 р.'!D18+'серпень 19 р.'!D18)</f>
        <v>1765091.35</v>
      </c>
      <c r="E18" s="2">
        <f>SUM('за 7міс.19 р.'!E18+'серпень 19 р.'!E18)</f>
        <v>386400.82</v>
      </c>
      <c r="F18" s="2">
        <f>SUM('за 7міс.19 р.'!F18+'серпень 19 р.'!F18)</f>
        <v>795354.24</v>
      </c>
      <c r="G18" s="2">
        <f>SUM('за 7міс.19 р.'!G18+'серпень 19 р.'!G18)</f>
        <v>158158.36</v>
      </c>
      <c r="H18" s="2">
        <f>SUM('за 7міс.19 р.'!H18+'серпень 19 р.'!H18)</f>
        <v>25354.890000000003</v>
      </c>
      <c r="I18" s="2">
        <f>SUM('за 7міс.19 р.'!I18+'серпень 19 р.'!I18)</f>
        <v>36771.149999999994</v>
      </c>
      <c r="J18" s="2">
        <f>SUM('за 7міс.19 р.'!J18+'серпень 19 р.'!J18)</f>
        <v>0</v>
      </c>
      <c r="K18" s="2">
        <f>SUM('за 7міс.19 р.'!K18+'серпень 19 р.'!K18)</f>
        <v>0</v>
      </c>
      <c r="L18" s="2">
        <f>SUM('за 7міс.19 р.'!L18+'серпень 19 р.'!L18)</f>
        <v>0</v>
      </c>
      <c r="M18" s="2">
        <f>SUM('за 7міс.19 р.'!M18+'серпень 19 р.'!M18)</f>
        <v>0</v>
      </c>
      <c r="N18" s="2">
        <f>SUM('за 7міс.19 р.'!N18+'серпень 19 р.'!N18)</f>
        <v>3845.05</v>
      </c>
      <c r="O18" s="2">
        <f>SUM('за 7міс.19 р.'!O18+'серпень 19 р.'!O18)</f>
        <v>571224.7899999999</v>
      </c>
      <c r="P18" s="2">
        <f>SUM('за 7міс.19 р.'!P18+'серпень 19 р.'!P18)</f>
        <v>515700</v>
      </c>
      <c r="Q18" s="2">
        <f>SUM('за 7міс.19 р.'!Q18+'серпень 19 р.'!Q18)</f>
        <v>0</v>
      </c>
      <c r="R18" s="2">
        <f>SUM('за 7міс.19 р.'!R18+'серпень 19 р.'!R18)</f>
        <v>55524.78999999999</v>
      </c>
      <c r="S18" s="2">
        <f>SUM('за 7міс.19 р.'!S18+'серпень 19 р.'!S18)</f>
        <v>0</v>
      </c>
      <c r="T18" s="2">
        <f>SUM('за 7міс.19 р.'!T18+'серпень 19 р.'!T18)</f>
        <v>0</v>
      </c>
      <c r="U18" s="2">
        <f>SUM('за 7міс.19 р.'!U18+'серпень 19 р.'!U18)</f>
        <v>0</v>
      </c>
      <c r="V18" s="2">
        <f>SUM('за 7міс.19 р.'!V18+'серпень 19 р.'!V18)</f>
        <v>0</v>
      </c>
      <c r="W18" s="2">
        <f>SUM('за 7міс.19 р.'!W18+'серпень 19 р.'!W18)</f>
        <v>0</v>
      </c>
      <c r="X18" s="2">
        <f>SUM('за 7міс.19 р.'!X18+'серпень 19 р.'!X18)</f>
        <v>2946846.4099999997</v>
      </c>
    </row>
    <row r="19" spans="1:24" ht="12.75">
      <c r="A19" s="30" t="s">
        <v>14</v>
      </c>
      <c r="B19" s="2">
        <f>SUM('за 7міс.19 р.'!B19+'серпень 19 р.'!B19)</f>
        <v>1185295.59</v>
      </c>
      <c r="C19" s="2">
        <f>SUM('за 7міс.19 р.'!C19+'серпень 19 р.'!C19)</f>
        <v>257602.31</v>
      </c>
      <c r="D19" s="2">
        <f>SUM('за 7міс.19 р.'!D19+'серпень 19 р.'!D19)</f>
        <v>1442897.9</v>
      </c>
      <c r="E19" s="2">
        <f>SUM('за 7міс.19 р.'!E19+'серпень 19 р.'!E19)</f>
        <v>315644.53</v>
      </c>
      <c r="F19" s="2">
        <f>SUM('за 7міс.19 р.'!F19+'серпень 19 р.'!F19)</f>
        <v>341923.20999999996</v>
      </c>
      <c r="G19" s="2">
        <f>SUM('за 7міс.19 р.'!G19+'серпень 19 р.'!G19)</f>
        <v>98565</v>
      </c>
      <c r="H19" s="2">
        <f>SUM('за 7міс.19 р.'!H19+'серпень 19 р.'!H19)</f>
        <v>30338.950000000004</v>
      </c>
      <c r="I19" s="2">
        <f>SUM('за 7міс.19 р.'!I19+'серпень 19 р.'!I19)</f>
        <v>16181.67</v>
      </c>
      <c r="J19" s="2">
        <f>SUM('за 7міс.19 р.'!J19+'серпень 19 р.'!J19)</f>
        <v>0</v>
      </c>
      <c r="K19" s="2">
        <f>SUM('за 7міс.19 р.'!K19+'серпень 19 р.'!K19)</f>
        <v>0</v>
      </c>
      <c r="L19" s="2">
        <f>SUM('за 7міс.19 р.'!L19+'серпень 19 р.'!L19)</f>
        <v>0</v>
      </c>
      <c r="M19" s="2">
        <f>SUM('за 7міс.19 р.'!M19+'серпень 19 р.'!M19)</f>
        <v>0</v>
      </c>
      <c r="N19" s="2">
        <f>SUM('за 7міс.19 р.'!N19+'серпень 19 р.'!N19)</f>
        <v>2820.1899999999996</v>
      </c>
      <c r="O19" s="2">
        <f>SUM('за 7міс.19 р.'!O19+'серпень 19 р.'!O19)</f>
        <v>194017.40000000002</v>
      </c>
      <c r="P19" s="2">
        <f>SUM('за 7міс.19 р.'!P19+'серпень 19 р.'!P19)</f>
        <v>0</v>
      </c>
      <c r="Q19" s="2">
        <f>SUM('за 7міс.19 р.'!Q19+'серпень 19 р.'!Q19)</f>
        <v>0</v>
      </c>
      <c r="R19" s="2">
        <f>SUM('за 7міс.19 р.'!R19+'серпень 19 р.'!R19)</f>
        <v>22455.210000000003</v>
      </c>
      <c r="S19" s="2">
        <f>SUM('за 7міс.19 р.'!S19+'серпень 19 р.'!S19)</f>
        <v>2245.94</v>
      </c>
      <c r="T19" s="2">
        <f>SUM('за 7міс.19 р.'!T19+'серпень 19 р.'!T19)</f>
        <v>169316.25</v>
      </c>
      <c r="U19" s="2">
        <f>SUM('за 7міс.19 р.'!U19+'серпень 19 р.'!U19)</f>
        <v>0</v>
      </c>
      <c r="V19" s="2">
        <f>SUM('за 7міс.19 р.'!V19+'серпень 19 р.'!V19)</f>
        <v>0</v>
      </c>
      <c r="W19" s="2">
        <f>SUM('за 7міс.19 р.'!W19+'серпень 19 р.'!W19)</f>
        <v>0</v>
      </c>
      <c r="X19" s="2">
        <f>SUM('за 7міс.19 р.'!X19+'серпень 19 р.'!X19)</f>
        <v>2100465.64</v>
      </c>
    </row>
    <row r="20" spans="1:24" ht="12.75">
      <c r="A20" s="30" t="s">
        <v>15</v>
      </c>
      <c r="B20" s="2">
        <f>SUM('за 7міс.19 р.'!B20+'серпень 19 р.'!B20)</f>
        <v>1451151.5399999998</v>
      </c>
      <c r="C20" s="2">
        <f>SUM('за 7міс.19 р.'!C20+'серпень 19 р.'!C20)</f>
        <v>452273.5</v>
      </c>
      <c r="D20" s="2">
        <f>SUM('за 7міс.19 р.'!D20+'серпень 19 р.'!D20)</f>
        <v>1903425.04</v>
      </c>
      <c r="E20" s="2">
        <f>SUM('за 7міс.19 р.'!E20+'серпень 19 р.'!E20)</f>
        <v>416643.75</v>
      </c>
      <c r="F20" s="2">
        <f>SUM('за 7міс.19 р.'!F20+'серпень 19 р.'!F20)</f>
        <v>344549.14999999997</v>
      </c>
      <c r="G20" s="2">
        <f>SUM('за 7міс.19 р.'!G20+'серпень 19 р.'!G20)</f>
        <v>77036.36</v>
      </c>
      <c r="H20" s="2">
        <f>SUM('за 7міс.19 р.'!H20+'серпень 19 р.'!H20)</f>
        <v>62542.770000000004</v>
      </c>
      <c r="I20" s="2">
        <f>SUM('за 7міс.19 р.'!I20+'серпень 19 р.'!I20)</f>
        <v>19378.75</v>
      </c>
      <c r="J20" s="2">
        <f>SUM('за 7міс.19 р.'!J20+'серпень 19 р.'!J20)</f>
        <v>0</v>
      </c>
      <c r="K20" s="2">
        <f>SUM('за 7міс.19 р.'!K20+'серпень 19 р.'!K20)</f>
        <v>0</v>
      </c>
      <c r="L20" s="2">
        <f>SUM('за 7міс.19 р.'!L20+'серпень 19 р.'!L20)</f>
        <v>0</v>
      </c>
      <c r="M20" s="2">
        <f>SUM('за 7міс.19 р.'!M20+'серпень 19 р.'!M20)</f>
        <v>0</v>
      </c>
      <c r="N20" s="2">
        <f>SUM('за 7міс.19 р.'!N20+'серпень 19 р.'!N20)</f>
        <v>4084.74</v>
      </c>
      <c r="O20" s="2">
        <f>SUM('за 7міс.19 р.'!O20+'серпень 19 р.'!O20)</f>
        <v>181506.53</v>
      </c>
      <c r="P20" s="2">
        <f>SUM('за 7міс.19 р.'!P20+'серпень 19 р.'!P20)</f>
        <v>0</v>
      </c>
      <c r="Q20" s="2">
        <f>SUM('за 7міс.19 р.'!Q20+'серпень 19 р.'!Q20)</f>
        <v>5600</v>
      </c>
      <c r="R20" s="2">
        <f>SUM('за 7міс.19 р.'!R20+'серпень 19 р.'!R20)</f>
        <v>24480.620000000003</v>
      </c>
      <c r="S20" s="2">
        <f>SUM('за 7міс.19 р.'!S20+'серпень 19 р.'!S20)</f>
        <v>151425.91</v>
      </c>
      <c r="T20" s="2">
        <f>SUM('за 7міс.19 р.'!T20+'серпень 19 р.'!T20)</f>
        <v>0</v>
      </c>
      <c r="U20" s="2">
        <f>SUM('за 7міс.19 р.'!U20+'серпень 19 р.'!U20)</f>
        <v>0</v>
      </c>
      <c r="V20" s="2">
        <f>SUM('за 7міс.19 р.'!V20+'серпень 19 р.'!V20)</f>
        <v>0</v>
      </c>
      <c r="W20" s="2">
        <f>SUM('за 7міс.19 р.'!W20+'серпень 19 р.'!W20)</f>
        <v>0</v>
      </c>
      <c r="X20" s="2">
        <f>SUM('за 7міс.19 р.'!X20+'серпень 19 р.'!X20)</f>
        <v>2664617.9400000004</v>
      </c>
    </row>
    <row r="21" spans="1:24" ht="12.75">
      <c r="A21" s="34" t="s">
        <v>38</v>
      </c>
      <c r="B21" s="2">
        <f>SUM('за 7міс.19 р.'!B21+'серпень 19 р.'!B21)</f>
        <v>554741.1799999999</v>
      </c>
      <c r="C21" s="2">
        <f>SUM('за 7міс.19 р.'!C21+'серпень 19 р.'!C21)</f>
        <v>166108.43</v>
      </c>
      <c r="D21" s="2">
        <f>SUM('за 7міс.19 р.'!D21+'серпень 19 р.'!D21)</f>
        <v>720849.6100000001</v>
      </c>
      <c r="E21" s="2">
        <f>SUM('за 7міс.19 р.'!E21+'серпень 19 р.'!E21)</f>
        <v>157592.96</v>
      </c>
      <c r="F21" s="2">
        <f>SUM('за 7міс.19 р.'!F21+'серпень 19 р.'!F21)</f>
        <v>434461</v>
      </c>
      <c r="G21" s="2">
        <f>SUM('за 7міс.19 р.'!G21+'серпень 19 р.'!G21)</f>
        <v>46427.659999999996</v>
      </c>
      <c r="H21" s="2">
        <f>SUM('за 7міс.19 р.'!H21+'серпень 19 р.'!H21)</f>
        <v>38480.53</v>
      </c>
      <c r="I21" s="2">
        <f>SUM('за 7міс.19 р.'!I21+'серпень 19 р.'!I21)</f>
        <v>38815.369999999995</v>
      </c>
      <c r="J21" s="2">
        <f>SUM('за 7міс.19 р.'!J21+'серпень 19 р.'!J21)</f>
        <v>368.22</v>
      </c>
      <c r="K21" s="2">
        <f>SUM('за 7міс.19 р.'!K21+'серпень 19 р.'!K21)</f>
        <v>0</v>
      </c>
      <c r="L21" s="2">
        <f>SUM('за 7міс.19 р.'!L21+'серпень 19 р.'!L21)</f>
        <v>0</v>
      </c>
      <c r="M21" s="2">
        <f>SUM('за 7міс.19 р.'!M21+'серпень 19 р.'!M21)</f>
        <v>0</v>
      </c>
      <c r="N21" s="2">
        <f>SUM('за 7міс.19 р.'!N21+'серпень 19 р.'!N21)</f>
        <v>720</v>
      </c>
      <c r="O21" s="2">
        <f>SUM('за 7міс.19 р.'!O21+'серпень 19 р.'!O21)</f>
        <v>310017.44</v>
      </c>
      <c r="P21" s="2">
        <f>SUM('за 7міс.19 р.'!P21+'серпень 19 р.'!P21)</f>
        <v>0</v>
      </c>
      <c r="Q21" s="2">
        <f>SUM('за 7міс.19 р.'!Q21+'серпень 19 р.'!Q21)</f>
        <v>0</v>
      </c>
      <c r="R21" s="2">
        <f>SUM('за 7міс.19 р.'!R21+'серпень 19 р.'!R21)</f>
        <v>42759.77</v>
      </c>
      <c r="S21" s="2">
        <f>SUM('за 7міс.19 р.'!S21+'серпень 19 р.'!S21)</f>
        <v>267257.67</v>
      </c>
      <c r="T21" s="2">
        <f>SUM('за 7міс.19 р.'!T21+'серпень 19 р.'!T21)</f>
        <v>0</v>
      </c>
      <c r="U21" s="2">
        <f>SUM('за 7міс.19 р.'!U21+'серпень 19 р.'!U21)</f>
        <v>0</v>
      </c>
      <c r="V21" s="2">
        <f>SUM('за 7міс.19 р.'!V21+'серпень 19 р.'!V21)</f>
        <v>0</v>
      </c>
      <c r="W21" s="2">
        <f>SUM('за 7міс.19 р.'!W21+'серпень 19 р.'!W21)</f>
        <v>0</v>
      </c>
      <c r="X21" s="2">
        <f>SUM('за 7міс.19 р.'!X21+'серпень 19 р.'!X21)</f>
        <v>1312903.57</v>
      </c>
    </row>
    <row r="22" spans="1:24" ht="12.75">
      <c r="A22" s="30" t="s">
        <v>16</v>
      </c>
      <c r="B22" s="2">
        <f>SUM('за 7міс.19 р.'!B22+'серпень 19 р.'!B22)</f>
        <v>850080.35</v>
      </c>
      <c r="C22" s="2">
        <f>SUM('за 7міс.19 р.'!C22+'серпень 19 р.'!C22)</f>
        <v>96735.82999999999</v>
      </c>
      <c r="D22" s="2">
        <f>SUM('за 7міс.19 р.'!D22+'серпень 19 р.'!D22)</f>
        <v>946816.18</v>
      </c>
      <c r="E22" s="2">
        <f>SUM('за 7міс.19 р.'!E22+'серпень 19 р.'!E22)</f>
        <v>207159.21</v>
      </c>
      <c r="F22" s="2">
        <f>SUM('за 7міс.19 р.'!F22+'серпень 19 р.'!F22)</f>
        <v>279120.45999999996</v>
      </c>
      <c r="G22" s="2">
        <f>SUM('за 7міс.19 р.'!G22+'серпень 19 р.'!G22)</f>
        <v>65198.86</v>
      </c>
      <c r="H22" s="2">
        <f>SUM('за 7міс.19 р.'!H22+'серпень 19 р.'!H22)</f>
        <v>41609.64</v>
      </c>
      <c r="I22" s="2">
        <f>SUM('за 7міс.19 р.'!I22+'серпень 19 р.'!I22)</f>
        <v>25259.42</v>
      </c>
      <c r="J22" s="2">
        <f>SUM('за 7міс.19 р.'!J22+'серпень 19 р.'!J22)</f>
        <v>0</v>
      </c>
      <c r="K22" s="2">
        <f>SUM('за 7міс.19 р.'!K22+'серпень 19 р.'!K22)</f>
        <v>0</v>
      </c>
      <c r="L22" s="2">
        <f>SUM('за 7міс.19 р.'!L22+'серпень 19 р.'!L22)</f>
        <v>0</v>
      </c>
      <c r="M22" s="2">
        <f>SUM('за 7міс.19 р.'!M22+'серпень 19 р.'!M22)</f>
        <v>0</v>
      </c>
      <c r="N22" s="2">
        <f>SUM('за 7міс.19 р.'!N22+'серпень 19 р.'!N22)</f>
        <v>6266.54</v>
      </c>
      <c r="O22" s="2">
        <f>SUM('за 7міс.19 р.'!O22+'серпень 19 р.'!O22)</f>
        <v>140786.00000000003</v>
      </c>
      <c r="P22" s="2">
        <f>SUM('за 7міс.19 р.'!P22+'серпень 19 р.'!P22)</f>
        <v>0</v>
      </c>
      <c r="Q22" s="2">
        <f>SUM('за 7міс.19 р.'!Q22+'серпень 19 р.'!Q22)</f>
        <v>0</v>
      </c>
      <c r="R22" s="2">
        <f>SUM('за 7міс.19 р.'!R22+'серпень 19 р.'!R22)</f>
        <v>10543.19</v>
      </c>
      <c r="S22" s="2">
        <f>SUM('за 7міс.19 р.'!S22+'серпень 19 р.'!S22)</f>
        <v>130242.81</v>
      </c>
      <c r="T22" s="2">
        <f>SUM('за 7міс.19 р.'!T22+'серпень 19 р.'!T22)</f>
        <v>0</v>
      </c>
      <c r="U22" s="2">
        <f>SUM('за 7міс.19 р.'!U22+'серпень 19 р.'!U22)</f>
        <v>0</v>
      </c>
      <c r="V22" s="2">
        <f>SUM('за 7міс.19 р.'!V22+'серпень 19 р.'!V22)</f>
        <v>0</v>
      </c>
      <c r="W22" s="2">
        <f>SUM('за 7міс.19 р.'!W22+'серпень 19 р.'!W22)</f>
        <v>0</v>
      </c>
      <c r="X22" s="2">
        <f>SUM('за 7міс.19 р.'!X22+'серпень 19 р.'!X22)</f>
        <v>1433095.85</v>
      </c>
    </row>
    <row r="23" spans="1:24" ht="12.75">
      <c r="A23" s="30" t="s">
        <v>17</v>
      </c>
      <c r="B23" s="2">
        <f>SUM('за 7міс.19 р.'!B23+'серпень 19 р.'!B23)</f>
        <v>1898727.5700000003</v>
      </c>
      <c r="C23" s="2">
        <f>SUM('за 7міс.19 р.'!C23+'серпень 19 р.'!C23)</f>
        <v>488181.74</v>
      </c>
      <c r="D23" s="2">
        <f>SUM('за 7міс.19 р.'!D23+'серпень 19 р.'!D23)</f>
        <v>2386909.3099999996</v>
      </c>
      <c r="E23" s="2">
        <f>SUM('за 7міс.19 р.'!E23+'серпень 19 р.'!E23)</f>
        <v>523023.21</v>
      </c>
      <c r="F23" s="2">
        <f>SUM('за 7міс.19 р.'!F23+'серпень 19 р.'!F23)</f>
        <v>855837.1399999999</v>
      </c>
      <c r="G23" s="2">
        <f>SUM('за 7міс.19 р.'!G23+'серпень 19 р.'!G23)</f>
        <v>173891.94</v>
      </c>
      <c r="H23" s="2">
        <f>SUM('за 7міс.19 р.'!H23+'серпень 19 р.'!H23)</f>
        <v>109877.63</v>
      </c>
      <c r="I23" s="2">
        <f>SUM('за 7міс.19 р.'!I23+'серпень 19 р.'!I23)</f>
        <v>11012.81</v>
      </c>
      <c r="J23" s="2">
        <f>SUM('за 7міс.19 р.'!J23+'серпень 19 р.'!J23)</f>
        <v>0</v>
      </c>
      <c r="K23" s="2">
        <f>SUM('за 7міс.19 р.'!K23+'серпень 19 р.'!K23)</f>
        <v>0</v>
      </c>
      <c r="L23" s="2">
        <f>SUM('за 7міс.19 р.'!L23+'серпень 19 р.'!L23)</f>
        <v>0</v>
      </c>
      <c r="M23" s="2">
        <f>SUM('за 7міс.19 р.'!M23+'серпень 19 р.'!M23)</f>
        <v>0</v>
      </c>
      <c r="N23" s="2">
        <f>SUM('за 7міс.19 р.'!N23+'серпень 19 р.'!N23)</f>
        <v>1200</v>
      </c>
      <c r="O23" s="2">
        <f>SUM('за 7міс.19 р.'!O23+'серпень 19 р.'!O23)</f>
        <v>559854.7599999999</v>
      </c>
      <c r="P23" s="2">
        <f>SUM('за 7міс.19 р.'!P23+'серпень 19 р.'!P23)</f>
        <v>515700</v>
      </c>
      <c r="Q23" s="2">
        <f>SUM('за 7міс.19 р.'!Q23+'серпень 19 р.'!Q23)</f>
        <v>0</v>
      </c>
      <c r="R23" s="2">
        <f>SUM('за 7міс.19 р.'!R23+'серпень 19 р.'!R23)</f>
        <v>43996.09999999999</v>
      </c>
      <c r="S23" s="2">
        <f>SUM('за 7міс.19 р.'!S23+'серпень 19 р.'!S23)</f>
        <v>0</v>
      </c>
      <c r="T23" s="2">
        <f>SUM('за 7міс.19 р.'!T23+'серпень 19 р.'!T23)</f>
        <v>158.66</v>
      </c>
      <c r="U23" s="2">
        <f>SUM('за 7міс.19 р.'!U23+'серпень 19 р.'!U23)</f>
        <v>0</v>
      </c>
      <c r="V23" s="2">
        <f>SUM('за 7міс.19 р.'!V23+'серпень 19 р.'!V23)</f>
        <v>0</v>
      </c>
      <c r="W23" s="2">
        <f>SUM('за 7міс.19 р.'!W23+'серпень 19 р.'!W23)</f>
        <v>0</v>
      </c>
      <c r="X23" s="2">
        <f>SUM('за 7міс.19 р.'!X23+'серпень 19 р.'!X23)</f>
        <v>3765769.66</v>
      </c>
    </row>
    <row r="24" spans="1:24" ht="12.75">
      <c r="A24" s="30" t="s">
        <v>18</v>
      </c>
      <c r="B24" s="2">
        <f>SUM('за 7міс.19 р.'!B24+'серпень 19 р.'!B24)</f>
        <v>921213.7400000001</v>
      </c>
      <c r="C24" s="2">
        <f>SUM('за 7міс.19 р.'!C24+'серпень 19 р.'!C24)</f>
        <v>233161.4</v>
      </c>
      <c r="D24" s="2">
        <f>SUM('за 7міс.19 р.'!D24+'серпень 19 р.'!D24)</f>
        <v>1154375.14</v>
      </c>
      <c r="E24" s="2">
        <f>SUM('за 7міс.19 р.'!E24+'серпень 19 р.'!E24)</f>
        <v>252488.47999999998</v>
      </c>
      <c r="F24" s="2">
        <f>SUM('за 7міс.19 р.'!F24+'серпень 19 р.'!F24)</f>
        <v>222241.76</v>
      </c>
      <c r="G24" s="2">
        <f>SUM('за 7міс.19 р.'!G24+'серпень 19 р.'!G24)</f>
        <v>51774.54</v>
      </c>
      <c r="H24" s="2">
        <f>SUM('за 7міс.19 р.'!H24+'серпень 19 р.'!H24)</f>
        <v>40597.28</v>
      </c>
      <c r="I24" s="2">
        <f>SUM('за 7міс.19 р.'!I24+'серпень 19 р.'!I24)</f>
        <v>29733.82</v>
      </c>
      <c r="J24" s="2">
        <f>SUM('за 7міс.19 р.'!J24+'серпень 19 р.'!J24)</f>
        <v>0</v>
      </c>
      <c r="K24" s="2">
        <f>SUM('за 7міс.19 р.'!K24+'серпень 19 р.'!K24)</f>
        <v>0</v>
      </c>
      <c r="L24" s="2">
        <f>SUM('за 7міс.19 р.'!L24+'серпень 19 р.'!L24)</f>
        <v>0</v>
      </c>
      <c r="M24" s="2">
        <f>SUM('за 7міс.19 р.'!M24+'серпень 19 р.'!M24)</f>
        <v>0</v>
      </c>
      <c r="N24" s="2">
        <f>SUM('за 7міс.19 р.'!N24+'серпень 19 р.'!N24)</f>
        <v>2561.6</v>
      </c>
      <c r="O24" s="2">
        <f>SUM('за 7міс.19 р.'!O24+'серпень 19 р.'!O24)</f>
        <v>97574.52</v>
      </c>
      <c r="P24" s="2">
        <f>SUM('за 7міс.19 р.'!P24+'серпень 19 р.'!P24)</f>
        <v>-66359.23999999999</v>
      </c>
      <c r="Q24" s="2">
        <f>SUM('за 7міс.19 р.'!Q24+'серпень 19 р.'!Q24)</f>
        <v>0</v>
      </c>
      <c r="R24" s="2">
        <f>SUM('за 7міс.19 р.'!R24+'серпень 19 р.'!R24)</f>
        <v>18256.13</v>
      </c>
      <c r="S24" s="2">
        <f>SUM('за 7міс.19 р.'!S24+'серпень 19 р.'!S24)</f>
        <v>145677.63</v>
      </c>
      <c r="T24" s="2">
        <f>SUM('за 7міс.19 р.'!T24+'серпень 19 р.'!T24)</f>
        <v>0</v>
      </c>
      <c r="U24" s="2">
        <f>SUM('за 7міс.19 р.'!U24+'серпень 19 р.'!U24)</f>
        <v>0</v>
      </c>
      <c r="V24" s="2">
        <f>SUM('за 7міс.19 р.'!V24+'серпень 19 р.'!V24)</f>
        <v>0</v>
      </c>
      <c r="W24" s="2">
        <f>SUM('за 7міс.19 р.'!W24+'серпень 19 р.'!W24)</f>
        <v>0</v>
      </c>
      <c r="X24" s="2">
        <f>SUM('за 7міс.19 р.'!X24+'серпень 19 р.'!X24)</f>
        <v>1629105.3800000001</v>
      </c>
    </row>
    <row r="25" spans="1:24" ht="12.75">
      <c r="A25" s="30" t="s">
        <v>27</v>
      </c>
      <c r="B25" s="2">
        <f>SUM('за 7міс.19 р.'!B25+'серпень 19 р.'!B25)</f>
        <v>531509.69</v>
      </c>
      <c r="C25" s="2">
        <f>SUM('за 7міс.19 р.'!C25+'серпень 19 р.'!C25)</f>
        <v>135107.06000000003</v>
      </c>
      <c r="D25" s="2">
        <f>SUM('за 7міс.19 р.'!D25+'серпень 19 р.'!D25)</f>
        <v>666616.75</v>
      </c>
      <c r="E25" s="2">
        <f>SUM('за 7міс.19 р.'!E25+'серпень 19 р.'!E25)</f>
        <v>146189.95</v>
      </c>
      <c r="F25" s="2">
        <f>SUM('за 7міс.19 р.'!F25+'серпень 19 р.'!F25)</f>
        <v>186245.89</v>
      </c>
      <c r="G25" s="2">
        <f>SUM('за 7міс.19 р.'!G25+'серпень 19 р.'!G25)</f>
        <v>5183.36</v>
      </c>
      <c r="H25" s="2">
        <f>SUM('за 7міс.19 р.'!H25+'серпень 19 р.'!H25)</f>
        <v>20923.550000000003</v>
      </c>
      <c r="I25" s="2">
        <f>SUM('за 7міс.19 р.'!I25+'серпень 19 р.'!I25)</f>
        <v>12875.87</v>
      </c>
      <c r="J25" s="2">
        <f>SUM('за 7міс.19 р.'!J25+'серпень 19 р.'!J25)</f>
        <v>0</v>
      </c>
      <c r="K25" s="2">
        <f>SUM('за 7міс.19 р.'!K25+'серпень 19 р.'!K25)</f>
        <v>0</v>
      </c>
      <c r="L25" s="2">
        <f>SUM('за 7міс.19 р.'!L25+'серпень 19 р.'!L25)</f>
        <v>0</v>
      </c>
      <c r="M25" s="2">
        <f>SUM('за 7міс.19 р.'!M25+'серпень 19 р.'!M25)</f>
        <v>0</v>
      </c>
      <c r="N25" s="2">
        <f>SUM('за 7міс.19 р.'!N25+'серпень 19 р.'!N25)</f>
        <v>2960.06</v>
      </c>
      <c r="O25" s="2">
        <f>SUM('за 7міс.19 р.'!O25+'серпень 19 р.'!O25)</f>
        <v>144303.05000000002</v>
      </c>
      <c r="P25" s="2">
        <f>SUM('за 7міс.19 р.'!P25+'серпень 19 р.'!P25)</f>
        <v>0</v>
      </c>
      <c r="Q25" s="2">
        <f>SUM('за 7міс.19 р.'!Q25+'серпень 19 р.'!Q25)</f>
        <v>0</v>
      </c>
      <c r="R25" s="2">
        <f>SUM('за 7міс.19 р.'!R25+'серпень 19 р.'!R25)</f>
        <v>22415.739999999998</v>
      </c>
      <c r="S25" s="2">
        <f>SUM('за 7міс.19 р.'!S25+'серпень 19 р.'!S25)</f>
        <v>121887.31</v>
      </c>
      <c r="T25" s="2">
        <f>SUM('за 7міс.19 р.'!T25+'серпень 19 р.'!T25)</f>
        <v>0</v>
      </c>
      <c r="U25" s="2">
        <f>SUM('за 7міс.19 р.'!U25+'серпень 19 р.'!U25)</f>
        <v>0</v>
      </c>
      <c r="V25" s="2">
        <f>SUM('за 7міс.19 р.'!V25+'серпень 19 р.'!V25)</f>
        <v>0</v>
      </c>
      <c r="W25" s="2">
        <f>SUM('за 7міс.19 р.'!W25+'серпень 19 р.'!W25)</f>
        <v>0</v>
      </c>
      <c r="X25" s="2">
        <f>SUM('за 7міс.19 р.'!X25+'серпень 19 р.'!X25)</f>
        <v>999052.59</v>
      </c>
    </row>
    <row r="26" spans="1:24" ht="12.75">
      <c r="A26" s="30" t="s">
        <v>33</v>
      </c>
      <c r="B26" s="2">
        <f>SUM('за 7міс.19 р.'!B26+'серпень 19 р.'!B26)</f>
        <v>187533.86000000002</v>
      </c>
      <c r="C26" s="2">
        <f>SUM('за 7міс.19 р.'!C26+'серпень 19 р.'!C26)</f>
        <v>0</v>
      </c>
      <c r="D26" s="2">
        <f>SUM('за 7міс.19 р.'!D26+'серпень 19 р.'!D26)</f>
        <v>187533.86000000002</v>
      </c>
      <c r="E26" s="2">
        <f>SUM('за 7міс.19 р.'!E26+'серпень 19 р.'!E26)</f>
        <v>41236.979999999996</v>
      </c>
      <c r="F26" s="2">
        <f>SUM('за 7міс.19 р.'!F26+'серпень 19 р.'!F26)</f>
        <v>29780.3</v>
      </c>
      <c r="G26" s="2">
        <f>SUM('за 7міс.19 р.'!G26+'серпень 19 р.'!G26)</f>
        <v>0</v>
      </c>
      <c r="H26" s="2">
        <f>SUM('за 7міс.19 р.'!H26+'серпень 19 р.'!H26)</f>
        <v>29780.3</v>
      </c>
      <c r="I26" s="2">
        <f>SUM('за 7міс.19 р.'!I26+'серпень 19 р.'!I26)</f>
        <v>0</v>
      </c>
      <c r="J26" s="2">
        <f>SUM('за 7міс.19 р.'!J26+'серпень 19 р.'!J26)</f>
        <v>0</v>
      </c>
      <c r="K26" s="2">
        <f>SUM('за 7міс.19 р.'!K26+'серпень 19 р.'!K26)</f>
        <v>0</v>
      </c>
      <c r="L26" s="2">
        <f>SUM('за 7міс.19 р.'!L26+'серпень 19 р.'!L26)</f>
        <v>0</v>
      </c>
      <c r="M26" s="2">
        <f>SUM('за 7міс.19 р.'!M26+'серпень 19 р.'!M26)</f>
        <v>0</v>
      </c>
      <c r="N26" s="2">
        <f>SUM('за 7міс.19 р.'!N26+'серпень 19 р.'!N26)</f>
        <v>0</v>
      </c>
      <c r="O26" s="2">
        <f>SUM('за 7міс.19 р.'!O26+'серпень 19 р.'!O26)</f>
        <v>0</v>
      </c>
      <c r="P26" s="2">
        <f>SUM('за 7міс.19 р.'!P26+'серпень 19 р.'!P26)</f>
        <v>0</v>
      </c>
      <c r="Q26" s="2">
        <f>SUM('за 7міс.19 р.'!Q26+'серпень 19 р.'!Q26)</f>
        <v>0</v>
      </c>
      <c r="R26" s="2">
        <f>SUM('за 7міс.19 р.'!R26+'серпень 19 р.'!R26)</f>
        <v>0</v>
      </c>
      <c r="S26" s="2">
        <f>SUM('за 7міс.19 р.'!S26+'серпень 19 р.'!S26)</f>
        <v>0</v>
      </c>
      <c r="T26" s="2">
        <f>SUM('за 7міс.19 р.'!T26+'серпень 19 р.'!T26)</f>
        <v>0</v>
      </c>
      <c r="U26" s="2">
        <f>SUM('за 7міс.19 р.'!U26+'серпень 19 р.'!U26)</f>
        <v>0</v>
      </c>
      <c r="V26" s="2">
        <f>SUM('за 7міс.19 р.'!V26+'серпень 19 р.'!V26)</f>
        <v>0</v>
      </c>
      <c r="W26" s="2">
        <f>SUM('за 7міс.19 р.'!W26+'серпень 19 р.'!W26)</f>
        <v>0</v>
      </c>
      <c r="X26" s="2">
        <f>SUM('за 7міс.19 р.'!X26+'серпень 19 р.'!X26)</f>
        <v>258551.14</v>
      </c>
    </row>
    <row r="27" spans="1:24" ht="12.75">
      <c r="A27" s="30" t="s">
        <v>19</v>
      </c>
      <c r="B27" s="2">
        <f>SUM('за 7міс.19 р.'!B27+'серпень 19 р.'!B27)</f>
        <v>666728.09</v>
      </c>
      <c r="C27" s="2">
        <f>SUM('за 7міс.19 р.'!C27+'серпень 19 р.'!C27)</f>
        <v>243531.53</v>
      </c>
      <c r="D27" s="2">
        <f>SUM('за 7міс.19 р.'!D27+'серпень 19 р.'!D27)</f>
        <v>910259.62</v>
      </c>
      <c r="E27" s="2">
        <f>SUM('за 7міс.19 р.'!E27+'серпень 19 р.'!E27)</f>
        <v>199680.46000000002</v>
      </c>
      <c r="F27" s="2">
        <f>SUM('за 7міс.19 р.'!F27+'серпень 19 р.'!F27)</f>
        <v>257799.79</v>
      </c>
      <c r="G27" s="2">
        <f>SUM('за 7міс.19 р.'!G27+'серпень 19 р.'!G27)</f>
        <v>10812.86</v>
      </c>
      <c r="H27" s="2">
        <f>SUM('за 7міс.19 р.'!H27+'серпень 19 р.'!H27)</f>
        <v>10389.07</v>
      </c>
      <c r="I27" s="2">
        <f>SUM('за 7міс.19 р.'!I27+'серпень 19 р.'!I27)</f>
        <v>16696.57</v>
      </c>
      <c r="J27" s="2">
        <f>SUM('за 7міс.19 р.'!J27+'серпень 19 р.'!J27)</f>
        <v>0</v>
      </c>
      <c r="K27" s="2">
        <f>SUM('за 7міс.19 р.'!K27+'серпень 19 р.'!K27)</f>
        <v>0</v>
      </c>
      <c r="L27" s="2">
        <f>SUM('за 7міс.19 р.'!L27+'серпень 19 р.'!L27)</f>
        <v>0</v>
      </c>
      <c r="M27" s="2">
        <f>SUM('за 7міс.19 р.'!M27+'серпень 19 р.'!M27)</f>
        <v>0</v>
      </c>
      <c r="N27" s="2">
        <f>SUM('за 7міс.19 р.'!N27+'серпень 19 р.'!N27)</f>
        <v>2966.94</v>
      </c>
      <c r="O27" s="2">
        <f>SUM('за 7міс.19 р.'!O27+'серпень 19 р.'!O27)</f>
        <v>216934.35</v>
      </c>
      <c r="P27" s="2">
        <f>SUM('за 7міс.19 р.'!P27+'серпень 19 р.'!P27)</f>
        <v>0</v>
      </c>
      <c r="Q27" s="2">
        <f>SUM('за 7міс.19 р.'!Q27+'серпень 19 р.'!Q27)</f>
        <v>0</v>
      </c>
      <c r="R27" s="2">
        <f>SUM('за 7міс.19 р.'!R27+'серпень 19 р.'!R27)</f>
        <v>26612.190000000002</v>
      </c>
      <c r="S27" s="2">
        <f>SUM('за 7міс.19 р.'!S27+'серпень 19 р.'!S27)</f>
        <v>190322.16000000003</v>
      </c>
      <c r="T27" s="2">
        <f>SUM('за 7міс.19 р.'!T27+'серпень 19 р.'!T27)</f>
        <v>0</v>
      </c>
      <c r="U27" s="2">
        <f>SUM('за 7міс.19 р.'!U27+'серпень 19 р.'!U27)</f>
        <v>0</v>
      </c>
      <c r="V27" s="2">
        <f>SUM('за 7міс.19 р.'!V27+'серпень 19 р.'!V27)</f>
        <v>0</v>
      </c>
      <c r="W27" s="2">
        <f>SUM('за 7міс.19 р.'!W27+'серпень 19 р.'!W27)</f>
        <v>0</v>
      </c>
      <c r="X27" s="2">
        <f>SUM('за 7міс.19 р.'!X27+'серпень 19 р.'!X27)</f>
        <v>1367739.8699999999</v>
      </c>
    </row>
    <row r="28" spans="1:24" ht="12.75">
      <c r="A28" s="30" t="s">
        <v>20</v>
      </c>
      <c r="B28" s="2">
        <f>SUM('за 7міс.19 р.'!B28+'серпень 19 р.'!B28)</f>
        <v>0</v>
      </c>
      <c r="C28" s="2">
        <f>SUM('за 7міс.19 р.'!C28+'серпень 19 р.'!C28)</f>
        <v>0</v>
      </c>
      <c r="D28" s="2">
        <f>SUM('за 7міс.19 р.'!D28+'серпень 19 р.'!D28)</f>
        <v>0</v>
      </c>
      <c r="E28" s="2">
        <f>SUM('за 7міс.19 р.'!E28+'серпень 19 р.'!E28)</f>
        <v>0</v>
      </c>
      <c r="F28" s="2">
        <f>SUM('за 7міс.19 р.'!F28+'серпень 19 р.'!F28)</f>
        <v>0</v>
      </c>
      <c r="G28" s="2">
        <f>SUM('за 7міс.19 р.'!G28+'серпень 19 р.'!G28)</f>
        <v>0</v>
      </c>
      <c r="H28" s="2">
        <f>SUM('за 7міс.19 р.'!H28+'серпень 19 р.'!H28)</f>
        <v>0</v>
      </c>
      <c r="I28" s="2">
        <f>SUM('за 7міс.19 р.'!I28+'серпень 19 р.'!I28)</f>
        <v>0</v>
      </c>
      <c r="J28" s="2">
        <f>SUM('за 7міс.19 р.'!J28+'серпень 19 р.'!J28)</f>
        <v>0</v>
      </c>
      <c r="K28" s="2">
        <f>SUM('за 7міс.19 р.'!K28+'серпень 19 р.'!K28)</f>
        <v>0</v>
      </c>
      <c r="L28" s="2">
        <f>SUM('за 7міс.19 р.'!L28+'серпень 19 р.'!L28)</f>
        <v>0</v>
      </c>
      <c r="M28" s="2">
        <f>SUM('за 7міс.19 р.'!M28+'серпень 19 р.'!M28)</f>
        <v>0</v>
      </c>
      <c r="N28" s="2">
        <f>SUM('за 7міс.19 р.'!N28+'серпень 19 р.'!N28)</f>
        <v>0</v>
      </c>
      <c r="O28" s="2">
        <f>SUM('за 7міс.19 р.'!O28+'серпень 19 р.'!O28)</f>
        <v>0</v>
      </c>
      <c r="P28" s="2">
        <f>SUM('за 7міс.19 р.'!P28+'серпень 19 р.'!P28)</f>
        <v>0</v>
      </c>
      <c r="Q28" s="2">
        <f>SUM('за 7міс.19 р.'!Q28+'серпень 19 р.'!Q28)</f>
        <v>0</v>
      </c>
      <c r="R28" s="2">
        <f>SUM('за 7міс.19 р.'!R28+'серпень 19 р.'!R28)</f>
        <v>0</v>
      </c>
      <c r="S28" s="2">
        <f>SUM('за 7міс.19 р.'!S28+'серпень 19 р.'!S28)</f>
        <v>0</v>
      </c>
      <c r="T28" s="2">
        <f>SUM('за 7міс.19 р.'!T28+'серпень 19 р.'!T28)</f>
        <v>0</v>
      </c>
      <c r="U28" s="2">
        <f>SUM('за 7міс.19 р.'!U28+'серпень 19 р.'!U28)</f>
        <v>0</v>
      </c>
      <c r="V28" s="2">
        <f>SUM('за 7міс.19 р.'!V28+'серпень 19 р.'!V28)</f>
        <v>0</v>
      </c>
      <c r="W28" s="2">
        <f>SUM('за 7міс.19 р.'!W28+'серпень 19 р.'!W28)</f>
        <v>0</v>
      </c>
      <c r="X28" s="2">
        <f>SUM('за 7міс.19 р.'!X28+'серпень 19 р.'!X28)</f>
        <v>0</v>
      </c>
    </row>
    <row r="29" spans="1:24" ht="12.75">
      <c r="A29" s="30" t="s">
        <v>21</v>
      </c>
      <c r="B29" s="2">
        <f>SUM('за 7міс.19 р.'!B29+'серпень 19 р.'!B29)</f>
        <v>1427267.44</v>
      </c>
      <c r="C29" s="2">
        <f>SUM('за 7міс.19 р.'!C29+'серпень 19 р.'!C29)</f>
        <v>226528.8</v>
      </c>
      <c r="D29" s="2">
        <f>SUM('за 7міс.19 р.'!D29+'серпень 19 р.'!D29)</f>
        <v>1653796.2400000002</v>
      </c>
      <c r="E29" s="2">
        <f>SUM('за 7міс.19 р.'!E29+'серпень 19 р.'!E29)</f>
        <v>362230.36999999994</v>
      </c>
      <c r="F29" s="2">
        <f>SUM('за 7міс.19 р.'!F29+'серпень 19 р.'!F29)</f>
        <v>699854.2</v>
      </c>
      <c r="G29" s="2">
        <f>SUM('за 7міс.19 р.'!G29+'серпень 19 р.'!G29)</f>
        <v>42635.78</v>
      </c>
      <c r="H29" s="2">
        <f>SUM('за 7міс.19 р.'!H29+'серпень 19 р.'!H29)</f>
        <v>66623.15999999999</v>
      </c>
      <c r="I29" s="2">
        <f>SUM('за 7міс.19 р.'!I29+'серпень 19 р.'!I29)</f>
        <v>22280.51</v>
      </c>
      <c r="J29" s="2">
        <f>SUM('за 7міс.19 р.'!J29+'серпень 19 р.'!J29)</f>
        <v>0</v>
      </c>
      <c r="K29" s="2">
        <f>SUM('за 7міс.19 р.'!K29+'серпень 19 р.'!K29)</f>
        <v>0</v>
      </c>
      <c r="L29" s="2">
        <f>SUM('за 7міс.19 р.'!L29+'серпень 19 р.'!L29)</f>
        <v>0</v>
      </c>
      <c r="M29" s="2">
        <f>SUM('за 7міс.19 р.'!M29+'серпень 19 р.'!M29)</f>
        <v>0</v>
      </c>
      <c r="N29" s="2">
        <f>SUM('за 7міс.19 р.'!N29+'серпень 19 р.'!N29)</f>
        <v>6923.73</v>
      </c>
      <c r="O29" s="2">
        <f>SUM('за 7міс.19 р.'!O29+'серпень 19 р.'!O29)</f>
        <v>561391.02</v>
      </c>
      <c r="P29" s="2">
        <f>SUM('за 7міс.19 р.'!P29+'серпень 19 р.'!P29)</f>
        <v>515700</v>
      </c>
      <c r="Q29" s="2">
        <f>SUM('за 7міс.19 р.'!Q29+'серпень 19 р.'!Q29)</f>
        <v>9018.24</v>
      </c>
      <c r="R29" s="2">
        <f>SUM('за 7міс.19 р.'!R29+'серпень 19 р.'!R29)</f>
        <v>36672.78</v>
      </c>
      <c r="S29" s="2">
        <f>SUM('за 7міс.19 р.'!S29+'серпень 19 р.'!S29)</f>
        <v>0</v>
      </c>
      <c r="T29" s="2">
        <f>SUM('за 7міс.19 р.'!T29+'серпень 19 р.'!T29)</f>
        <v>0</v>
      </c>
      <c r="U29" s="2">
        <f>SUM('за 7міс.19 р.'!U29+'серпень 19 р.'!U29)</f>
        <v>0</v>
      </c>
      <c r="V29" s="2">
        <f>SUM('за 7міс.19 р.'!V29+'серпень 19 р.'!V29)</f>
        <v>0</v>
      </c>
      <c r="W29" s="2">
        <f>SUM('за 7міс.19 р.'!W29+'серпень 19 р.'!W29)</f>
        <v>0</v>
      </c>
      <c r="X29" s="2">
        <f>SUM('за 7міс.19 р.'!X29+'серпень 19 р.'!X29)</f>
        <v>2715880.81</v>
      </c>
    </row>
    <row r="30" spans="1:24" ht="12.75">
      <c r="A30" s="30" t="s">
        <v>22</v>
      </c>
      <c r="B30" s="2">
        <f>SUM('за 7міс.19 р.'!B30+'серпень 19 р.'!B30)</f>
        <v>680072.95</v>
      </c>
      <c r="C30" s="2">
        <f>SUM('за 7міс.19 р.'!C30+'серпень 19 р.'!C30)</f>
        <v>155949.61000000002</v>
      </c>
      <c r="D30" s="2">
        <f>SUM('за 7міс.19 р.'!D30+'серпень 19 р.'!D30)</f>
        <v>836022.56</v>
      </c>
      <c r="E30" s="2">
        <f>SUM('за 7міс.19 р.'!E30+'серпень 19 р.'!E30)</f>
        <v>183122.1</v>
      </c>
      <c r="F30" s="2">
        <f>SUM('за 7міс.19 р.'!F30+'серпень 19 р.'!F30)</f>
        <v>272829.29</v>
      </c>
      <c r="G30" s="2">
        <f>SUM('за 7міс.19 р.'!G30+'серпень 19 р.'!G30)</f>
        <v>39882.86</v>
      </c>
      <c r="H30" s="2">
        <f>SUM('за 7міс.19 р.'!H30+'серпень 19 р.'!H30)</f>
        <v>30527.07</v>
      </c>
      <c r="I30" s="2">
        <f>SUM('за 7міс.19 р.'!I30+'серпень 19 р.'!I30)</f>
        <v>28481.29</v>
      </c>
      <c r="J30" s="2">
        <f>SUM('за 7міс.19 р.'!J30+'серпень 19 р.'!J30)</f>
        <v>378.62</v>
      </c>
      <c r="K30" s="2">
        <f>SUM('за 7міс.19 р.'!K30+'серпень 19 р.'!K30)</f>
        <v>0</v>
      </c>
      <c r="L30" s="2">
        <f>SUM('за 7міс.19 р.'!L30+'серпень 19 р.'!L30)</f>
        <v>0</v>
      </c>
      <c r="M30" s="2">
        <f>SUM('за 7міс.19 р.'!M30+'серпень 19 р.'!M30)</f>
        <v>0</v>
      </c>
      <c r="N30" s="2">
        <f>SUM('за 7міс.19 р.'!N30+'серпень 19 р.'!N30)</f>
        <v>0</v>
      </c>
      <c r="O30" s="2">
        <f>SUM('за 7міс.19 р.'!O30+'серпень 19 р.'!O30)</f>
        <v>173938.06999999998</v>
      </c>
      <c r="P30" s="2">
        <f>SUM('за 7міс.19 р.'!P30+'серпень 19 р.'!P30)</f>
        <v>0</v>
      </c>
      <c r="Q30" s="2">
        <f>SUM('за 7міс.19 р.'!Q30+'серпень 19 р.'!Q30)</f>
        <v>0</v>
      </c>
      <c r="R30" s="2">
        <f>SUM('за 7міс.19 р.'!R30+'серпень 19 р.'!R30)</f>
        <v>12952.3</v>
      </c>
      <c r="S30" s="2">
        <f>SUM('за 7міс.19 р.'!S30+'серпень 19 р.'!S30)</f>
        <v>160985.77000000002</v>
      </c>
      <c r="T30" s="2">
        <f>SUM('за 7міс.19 р.'!T30+'серпень 19 р.'!T30)</f>
        <v>0</v>
      </c>
      <c r="U30" s="2">
        <f>SUM('за 7міс.19 р.'!U30+'серпень 19 р.'!U30)</f>
        <v>0</v>
      </c>
      <c r="V30" s="2">
        <f>SUM('за 7міс.19 р.'!V30+'серпень 19 р.'!V30)</f>
        <v>0</v>
      </c>
      <c r="W30" s="2">
        <f>SUM('за 7міс.19 р.'!W30+'серпень 19 р.'!W30)</f>
        <v>0</v>
      </c>
      <c r="X30" s="2">
        <f>SUM('за 7міс.19 р.'!X30+'серпень 19 р.'!X30)</f>
        <v>1291973.95</v>
      </c>
    </row>
    <row r="31" spans="1:24" ht="12.75">
      <c r="A31" s="30" t="s">
        <v>23</v>
      </c>
      <c r="B31" s="2">
        <f>SUM('за 7міс.19 р.'!B31+'серпень 19 р.'!B31)</f>
        <v>1571661.7000000002</v>
      </c>
      <c r="C31" s="2">
        <f>SUM('за 7міс.19 р.'!C31+'серпень 19 р.'!C31)</f>
        <v>435002.92</v>
      </c>
      <c r="D31" s="2">
        <f>SUM('за 7міс.19 р.'!D31+'серпень 19 р.'!D31)</f>
        <v>2006664.62</v>
      </c>
      <c r="E31" s="2">
        <f>SUM('за 7міс.19 р.'!E31+'серпень 19 р.'!E31)</f>
        <v>438682.12</v>
      </c>
      <c r="F31" s="2">
        <f>SUM('за 7міс.19 р.'!F31+'серпень 19 р.'!F31)</f>
        <v>495815.33</v>
      </c>
      <c r="G31" s="2">
        <f>SUM('за 7міс.19 р.'!G31+'серпень 19 р.'!G31)</f>
        <v>164192.51</v>
      </c>
      <c r="H31" s="2">
        <f>SUM('за 7міс.19 р.'!H31+'серпень 19 р.'!H31)</f>
        <v>56246.39</v>
      </c>
      <c r="I31" s="2">
        <f>SUM('за 7міс.19 р.'!I31+'серпень 19 р.'!I31)</f>
        <v>33583.88</v>
      </c>
      <c r="J31" s="2">
        <f>SUM('за 7міс.19 р.'!J31+'серпень 19 р.'!J31)</f>
        <v>378.62</v>
      </c>
      <c r="K31" s="2">
        <f>SUM('за 7міс.19 р.'!K31+'серпень 19 р.'!K31)</f>
        <v>0</v>
      </c>
      <c r="L31" s="2">
        <f>SUM('за 7міс.19 р.'!L31+'серпень 19 р.'!L31)</f>
        <v>0</v>
      </c>
      <c r="M31" s="2">
        <f>SUM('за 7міс.19 р.'!M31+'серпень 19 р.'!M31)</f>
        <v>0</v>
      </c>
      <c r="N31" s="2">
        <f>SUM('за 7міс.19 р.'!N31+'серпень 19 р.'!N31)</f>
        <v>9727.5</v>
      </c>
      <c r="O31" s="2">
        <f>SUM('за 7міс.19 р.'!O31+'серпень 19 р.'!O31)</f>
        <v>232065.04999999996</v>
      </c>
      <c r="P31" s="2">
        <f>SUM('за 7міс.19 р.'!P31+'серпень 19 р.'!P31)</f>
        <v>0</v>
      </c>
      <c r="Q31" s="2">
        <f>SUM('за 7міс.19 р.'!Q31+'серпень 19 р.'!Q31)</f>
        <v>0</v>
      </c>
      <c r="R31" s="2">
        <f>SUM('за 7міс.19 р.'!R31+'серпень 19 р.'!R31)</f>
        <v>64725.05</v>
      </c>
      <c r="S31" s="2">
        <f>SUM('за 7міс.19 р.'!S31+'серпень 19 р.'!S31)</f>
        <v>167340</v>
      </c>
      <c r="T31" s="2">
        <f>SUM('за 7міс.19 р.'!T31+'серпень 19 р.'!T31)</f>
        <v>0</v>
      </c>
      <c r="U31" s="2">
        <f>SUM('за 7міс.19 р.'!U31+'серпень 19 р.'!U31)</f>
        <v>0</v>
      </c>
      <c r="V31" s="2">
        <f>SUM('за 7міс.19 р.'!V31+'серпень 19 р.'!V31)</f>
        <v>0</v>
      </c>
      <c r="W31" s="2">
        <f>SUM('за 7міс.19 р.'!W31+'серпень 19 р.'!W31)</f>
        <v>0</v>
      </c>
      <c r="X31" s="2">
        <f>SUM('за 7міс.19 р.'!X31+'серпень 19 р.'!X31)</f>
        <v>2941162.07</v>
      </c>
    </row>
    <row r="32" spans="1:24" ht="12.75">
      <c r="A32" s="34"/>
      <c r="B32" s="2">
        <f>SUM('за 7міс.19 р.'!B32+'серпень 19 р.'!B32)</f>
        <v>0</v>
      </c>
      <c r="C32" s="2">
        <f>SUM('за 7міс.19 р.'!C32+'серпень 19 р.'!C32)</f>
        <v>0</v>
      </c>
      <c r="D32" s="2">
        <f>SUM('за 7міс.19 р.'!D32+'серпень 19 р.'!D32)</f>
        <v>0</v>
      </c>
      <c r="E32" s="2">
        <f>SUM('за 7міс.19 р.'!E32+'серпень 19 р.'!E32)</f>
        <v>0</v>
      </c>
      <c r="F32" s="2">
        <f>SUM('за 7міс.19 р.'!F32+'серпень 19 р.'!F32)</f>
        <v>0</v>
      </c>
      <c r="G32" s="2">
        <f>SUM('за 7міс.19 р.'!G32+'серпень 19 р.'!G32)</f>
        <v>0</v>
      </c>
      <c r="H32" s="2">
        <f>SUM('за 7міс.19 р.'!H32+'серпень 19 р.'!H32)</f>
        <v>0</v>
      </c>
      <c r="I32" s="2">
        <f>SUM('за 7міс.19 р.'!I32+'серпень 19 р.'!I32)</f>
        <v>0</v>
      </c>
      <c r="J32" s="2">
        <f>SUM('за 7міс.19 р.'!J32+'серпень 19 р.'!J32)</f>
        <v>0</v>
      </c>
      <c r="K32" s="2">
        <f>SUM('за 7міс.19 р.'!K32+'серпень 19 р.'!K32)</f>
        <v>0</v>
      </c>
      <c r="L32" s="2">
        <f>SUM('за 7міс.19 р.'!L32+'серпень 19 р.'!L32)</f>
        <v>0</v>
      </c>
      <c r="M32" s="2">
        <f>SUM('за 7міс.19 р.'!M32+'серпень 19 р.'!M32)</f>
        <v>0</v>
      </c>
      <c r="N32" s="2">
        <f>SUM('за 7міс.19 р.'!N32+'серпень 19 р.'!N32)</f>
        <v>0</v>
      </c>
      <c r="O32" s="2">
        <f>SUM('за 7міс.19 р.'!O32+'серпень 19 р.'!O32)</f>
        <v>0</v>
      </c>
      <c r="P32" s="2">
        <f>SUM('за 7міс.19 р.'!P32+'серпень 19 р.'!P32)</f>
        <v>0</v>
      </c>
      <c r="Q32" s="2">
        <f>SUM('за 7міс.19 р.'!Q32+'серпень 19 р.'!Q32)</f>
        <v>0</v>
      </c>
      <c r="R32" s="2">
        <f>SUM('за 7міс.19 р.'!R32+'серпень 19 р.'!R32)</f>
        <v>0</v>
      </c>
      <c r="S32" s="2">
        <f>SUM('за 7міс.19 р.'!S32+'серпень 19 р.'!S32)</f>
        <v>0</v>
      </c>
      <c r="T32" s="2">
        <f>SUM('за 7міс.19 р.'!T32+'серпень 19 р.'!T32)</f>
        <v>0</v>
      </c>
      <c r="U32" s="2">
        <f>SUM('за 7міс.19 р.'!U32+'серпень 19 р.'!U32)</f>
        <v>0</v>
      </c>
      <c r="V32" s="2">
        <f>SUM('за 7міс.19 р.'!V32+'серпень 19 р.'!V32)</f>
        <v>0</v>
      </c>
      <c r="W32" s="2">
        <f>SUM('за 7міс.19 р.'!W32+'серпень 19 р.'!W32)</f>
        <v>0</v>
      </c>
      <c r="X32" s="2">
        <f>SUM('за 7міс.19 р.'!X32+'серпень 19 р.'!X32)</f>
        <v>0</v>
      </c>
    </row>
    <row r="33" spans="1:24" ht="12.75">
      <c r="A33" s="34"/>
      <c r="B33" s="2">
        <f>SUM('за 7міс.19 р.'!B33+'серпень 19 р.'!B33)</f>
        <v>0</v>
      </c>
      <c r="C33" s="2">
        <f>SUM('за 7міс.19 р.'!C33+'серпень 19 р.'!C33)</f>
        <v>0</v>
      </c>
      <c r="D33" s="2">
        <f>SUM('за 7міс.19 р.'!D33+'серпень 19 р.'!D33)</f>
        <v>0</v>
      </c>
      <c r="E33" s="2">
        <f>SUM('за 7міс.19 р.'!E33+'серпень 19 р.'!E33)</f>
        <v>0</v>
      </c>
      <c r="F33" s="2">
        <f>SUM('за 7міс.19 р.'!F33+'серпень 19 р.'!F33)</f>
        <v>0</v>
      </c>
      <c r="G33" s="2">
        <f>SUM('за 7міс.19 р.'!G33+'серпень 19 р.'!G33)</f>
        <v>0</v>
      </c>
      <c r="H33" s="2">
        <f>SUM('за 7міс.19 р.'!H33+'серпень 19 р.'!H33)</f>
        <v>0</v>
      </c>
      <c r="I33" s="2">
        <f>SUM('за 7міс.19 р.'!I33+'серпень 19 р.'!I33)</f>
        <v>0</v>
      </c>
      <c r="J33" s="2">
        <f>SUM('за 7міс.19 р.'!J33+'серпень 19 р.'!J33)</f>
        <v>0</v>
      </c>
      <c r="K33" s="2">
        <f>SUM('за 7міс.19 р.'!K33+'серпень 19 р.'!K33)</f>
        <v>0</v>
      </c>
      <c r="L33" s="2">
        <f>SUM('за 7міс.19 р.'!L33+'серпень 19 р.'!L33)</f>
        <v>0</v>
      </c>
      <c r="M33" s="2">
        <f>SUM('за 7міс.19 р.'!M33+'серпень 19 р.'!M33)</f>
        <v>0</v>
      </c>
      <c r="N33" s="2">
        <f>SUM('за 7міс.19 р.'!N33+'серпень 19 р.'!N33)</f>
        <v>0</v>
      </c>
      <c r="O33" s="2">
        <f>SUM('за 7міс.19 р.'!O33+'серпень 19 р.'!O33)</f>
        <v>0</v>
      </c>
      <c r="P33" s="2">
        <f>SUM('за 7міс.19 р.'!P33+'серпень 19 р.'!P33)</f>
        <v>0</v>
      </c>
      <c r="Q33" s="2">
        <f>SUM('за 7міс.19 р.'!Q33+'серпень 19 р.'!Q33)</f>
        <v>0</v>
      </c>
      <c r="R33" s="2">
        <f>SUM('за 7міс.19 р.'!R33+'серпень 19 р.'!R33)</f>
        <v>0</v>
      </c>
      <c r="S33" s="2">
        <f>SUM('за 7міс.19 р.'!S33+'серпень 19 р.'!S33)</f>
        <v>0</v>
      </c>
      <c r="T33" s="2">
        <f>SUM('за 7міс.19 р.'!T33+'серпень 19 р.'!T33)</f>
        <v>0</v>
      </c>
      <c r="U33" s="2">
        <f>SUM('за 7міс.19 р.'!U33+'серпень 19 р.'!U33)</f>
        <v>0</v>
      </c>
      <c r="V33" s="2">
        <f>SUM('за 7міс.19 р.'!V33+'серпень 19 р.'!V33)</f>
        <v>0</v>
      </c>
      <c r="W33" s="2">
        <f>SUM('за 7міс.19 р.'!W33+'серпень 19 р.'!W33)</f>
        <v>0</v>
      </c>
      <c r="X33" s="2">
        <f>SUM('за 7міс.19 р.'!X33+'серпень 19 р.'!X33)</f>
        <v>0</v>
      </c>
    </row>
    <row r="34" spans="1:24" ht="12.75">
      <c r="A34" s="34"/>
      <c r="B34" s="2">
        <f>SUM('за 7міс.19 р.'!B34+'серпень 19 р.'!B34)</f>
        <v>0</v>
      </c>
      <c r="C34" s="2">
        <f>SUM('за 7міс.19 р.'!C34+'серпень 19 р.'!C34)</f>
        <v>0</v>
      </c>
      <c r="D34" s="2">
        <f>SUM('за 7міс.19 р.'!D34+'серпень 19 р.'!D34)</f>
        <v>0</v>
      </c>
      <c r="E34" s="2">
        <f>SUM('за 7міс.19 р.'!E34+'серпень 19 р.'!E34)</f>
        <v>0</v>
      </c>
      <c r="F34" s="2">
        <f>SUM('за 7міс.19 р.'!F34+'серпень 19 р.'!F34)</f>
        <v>0</v>
      </c>
      <c r="G34" s="2">
        <f>SUM('за 7міс.19 р.'!G34+'серпень 19 р.'!G34)</f>
        <v>0</v>
      </c>
      <c r="H34" s="2">
        <f>SUM('за 7міс.19 р.'!H34+'серпень 19 р.'!H34)</f>
        <v>0</v>
      </c>
      <c r="I34" s="2">
        <f>SUM('за 7міс.19 р.'!I34+'серпень 19 р.'!I34)</f>
        <v>0</v>
      </c>
      <c r="J34" s="2">
        <f>SUM('за 7міс.19 р.'!J34+'серпень 19 р.'!J34)</f>
        <v>0</v>
      </c>
      <c r="K34" s="2">
        <f>SUM('за 7міс.19 р.'!K34+'серпень 19 р.'!K34)</f>
        <v>0</v>
      </c>
      <c r="L34" s="2">
        <f>SUM('за 7міс.19 р.'!L34+'серпень 19 р.'!L34)</f>
        <v>0</v>
      </c>
      <c r="M34" s="2">
        <f>SUM('за 7міс.19 р.'!M34+'серпень 19 р.'!M34)</f>
        <v>0</v>
      </c>
      <c r="N34" s="2">
        <f>SUM('за 7міс.19 р.'!N34+'серпень 19 р.'!N34)</f>
        <v>0</v>
      </c>
      <c r="O34" s="2">
        <f>SUM('за 7міс.19 р.'!O34+'серпень 19 р.'!O34)</f>
        <v>0</v>
      </c>
      <c r="P34" s="2">
        <f>SUM('за 7міс.19 р.'!P34+'серпень 19 р.'!P34)</f>
        <v>0</v>
      </c>
      <c r="Q34" s="2">
        <f>SUM('за 7міс.19 р.'!Q34+'серпень 19 р.'!Q34)</f>
        <v>0</v>
      </c>
      <c r="R34" s="2">
        <f>SUM('за 7міс.19 р.'!R34+'серпень 19 р.'!R34)</f>
        <v>0</v>
      </c>
      <c r="S34" s="2">
        <f>SUM('за 7міс.19 р.'!S34+'серпень 19 р.'!S34)</f>
        <v>0</v>
      </c>
      <c r="T34" s="2">
        <f>SUM('за 7міс.19 р.'!T34+'серпень 19 р.'!T34)</f>
        <v>0</v>
      </c>
      <c r="U34" s="2">
        <f>SUM('за 7міс.19 р.'!U34+'серпень 19 р.'!U34)</f>
        <v>0</v>
      </c>
      <c r="V34" s="2">
        <f>SUM('за 7міс.19 р.'!V34+'серпень 19 р.'!V34)</f>
        <v>0</v>
      </c>
      <c r="W34" s="2">
        <f>SUM('за 7міс.19 р.'!W34+'серпень 19 р.'!W34)</f>
        <v>0</v>
      </c>
      <c r="X34" s="2">
        <f>SUM('за 7міс.19 р.'!X34+'серпень 19 р.'!X34)</f>
        <v>0</v>
      </c>
    </row>
    <row r="35" spans="1:24" ht="12.75">
      <c r="A35" s="35"/>
      <c r="B35" s="2">
        <f>SUM('за 7міс.19 р.'!B35+'серпень 19 р.'!B35)</f>
        <v>0</v>
      </c>
      <c r="C35" s="2">
        <f>SUM('за 7міс.19 р.'!C35+'серпень 19 р.'!C35)</f>
        <v>0</v>
      </c>
      <c r="D35" s="2">
        <f>SUM('за 7міс.19 р.'!D35+'серпень 19 р.'!D35)</f>
        <v>0</v>
      </c>
      <c r="E35" s="2">
        <f>SUM('за 7міс.19 р.'!E35+'серпень 19 р.'!E35)</f>
        <v>0</v>
      </c>
      <c r="F35" s="2">
        <f>SUM('за 7міс.19 р.'!F35+'серпень 19 р.'!F35)</f>
        <v>0</v>
      </c>
      <c r="G35" s="2">
        <f>SUM('за 7міс.19 р.'!G35+'серпень 19 р.'!G35)</f>
        <v>0</v>
      </c>
      <c r="H35" s="2">
        <f>SUM('за 7міс.19 р.'!H35+'серпень 19 р.'!H35)</f>
        <v>0</v>
      </c>
      <c r="I35" s="2">
        <f>SUM('за 7міс.19 р.'!I35+'серпень 19 р.'!I35)</f>
        <v>0</v>
      </c>
      <c r="J35" s="2">
        <f>SUM('за 7міс.19 р.'!J35+'серпень 19 р.'!J35)</f>
        <v>0</v>
      </c>
      <c r="K35" s="2">
        <f>SUM('за 7міс.19 р.'!K35+'серпень 19 р.'!K35)</f>
        <v>0</v>
      </c>
      <c r="L35" s="2">
        <f>SUM('за 7міс.19 р.'!L35+'серпень 19 р.'!L35)</f>
        <v>0</v>
      </c>
      <c r="M35" s="2">
        <f>SUM('за 7міс.19 р.'!M35+'серпень 19 р.'!M35)</f>
        <v>0</v>
      </c>
      <c r="N35" s="2">
        <f>SUM('за 7міс.19 р.'!N35+'серпень 19 р.'!N35)</f>
        <v>0</v>
      </c>
      <c r="O35" s="2">
        <f>SUM('за 7міс.19 р.'!O35+'серпень 19 р.'!O35)</f>
        <v>0</v>
      </c>
      <c r="P35" s="2">
        <f>SUM('за 7міс.19 р.'!P35+'серпень 19 р.'!P35)</f>
        <v>0</v>
      </c>
      <c r="Q35" s="2">
        <f>SUM('за 7міс.19 р.'!Q35+'серпень 19 р.'!Q35)</f>
        <v>0</v>
      </c>
      <c r="R35" s="2">
        <f>SUM('за 7міс.19 р.'!R35+'серпень 19 р.'!R35)</f>
        <v>0</v>
      </c>
      <c r="S35" s="2">
        <f>SUM('за 7міс.19 р.'!S35+'серпень 19 р.'!S35)</f>
        <v>0</v>
      </c>
      <c r="T35" s="2">
        <f>SUM('за 7міс.19 р.'!T35+'серпень 19 р.'!T35)</f>
        <v>0</v>
      </c>
      <c r="U35" s="2">
        <f>SUM('за 7міс.19 р.'!U35+'серпень 19 р.'!U35)</f>
        <v>0</v>
      </c>
      <c r="V35" s="2">
        <f>SUM('за 7міс.19 р.'!V35+'серпень 19 р.'!V35)</f>
        <v>0</v>
      </c>
      <c r="W35" s="2">
        <f>SUM('за 7міс.19 р.'!W35+'серпень 19 р.'!W35)</f>
        <v>0</v>
      </c>
      <c r="X35" s="2">
        <f>SUM('за 7міс.19 р.'!X35+'серпень 19 р.'!X35)</f>
        <v>0</v>
      </c>
    </row>
    <row r="36" spans="1:26" ht="12.75">
      <c r="A36" s="9" t="s">
        <v>6</v>
      </c>
      <c r="B36" s="2">
        <f>SUM('за 7міс.19 р.'!B36+'серпень 19 р.'!B36)</f>
        <v>21386899.389999997</v>
      </c>
      <c r="C36" s="2">
        <f>SUM('за 7міс.19 р.'!C36+'серпень 19 р.'!C36)</f>
        <v>5425584.720000001</v>
      </c>
      <c r="D36" s="2">
        <f>SUM('за 7міс.19 р.'!D36+'серпень 19 р.'!D36)</f>
        <v>26812484.11</v>
      </c>
      <c r="E36" s="2">
        <f>SUM('за 7міс.19 р.'!E36+'серпень 19 р.'!E36)</f>
        <v>5869376.569999999</v>
      </c>
      <c r="F36" s="2">
        <f>SUM('за 7міс.19 р.'!F36+'серпень 19 р.'!F36)</f>
        <v>8585078.139999999</v>
      </c>
      <c r="G36" s="2">
        <f>SUM('за 7міс.19 р.'!G36+'серпень 19 р.'!G36)</f>
        <v>2044480.7899999998</v>
      </c>
      <c r="H36" s="2">
        <f>SUM('за 7міс.19 р.'!H36+'серпень 19 р.'!H36)</f>
        <v>962956.5900000001</v>
      </c>
      <c r="I36" s="2">
        <f>SUM('за 7міс.19 р.'!I36+'серпень 19 р.'!I36)</f>
        <v>823366.05</v>
      </c>
      <c r="J36" s="2">
        <f>SUM('за 7міс.19 р.'!J36+'серпень 19 р.'!J36)</f>
        <v>1125.46</v>
      </c>
      <c r="K36" s="2">
        <f>SUM('за 7міс.19 р.'!K36+'серпень 19 р.'!K36)</f>
        <v>0</v>
      </c>
      <c r="L36" s="2">
        <f>SUM('за 7міс.19 р.'!L36+'серпень 19 р.'!L36)</f>
        <v>0</v>
      </c>
      <c r="M36" s="2">
        <f>SUM('за 7міс.19 р.'!M36+'серпень 19 р.'!M36)</f>
        <v>0</v>
      </c>
      <c r="N36" s="2">
        <f>SUM('за 7міс.19 р.'!N36+'серпень 19 р.'!N36)</f>
        <v>71531.04</v>
      </c>
      <c r="O36" s="2">
        <f>SUM('за 7міс.19 р.'!O36+'серпень 19 р.'!O36)</f>
        <v>4682743.670000001</v>
      </c>
      <c r="P36" s="2">
        <f>SUM('за 7міс.19 р.'!P36+'серпень 19 р.'!P36)</f>
        <v>1405265.81</v>
      </c>
      <c r="Q36" s="2">
        <f>SUM('за 7міс.19 р.'!Q36+'серпень 19 р.'!Q36)</f>
        <v>33736.64</v>
      </c>
      <c r="R36" s="2">
        <f>SUM('за 7міс.19 р.'!R36+'серпень 19 р.'!R36)</f>
        <v>573098.2000000001</v>
      </c>
      <c r="S36" s="2">
        <f>SUM('за 7міс.19 р.'!S36+'серпень 19 р.'!S36)</f>
        <v>2501168.11</v>
      </c>
      <c r="T36" s="2">
        <f>SUM('за 7міс.19 р.'!T36+'серпень 19 р.'!T36)</f>
        <v>169474.91</v>
      </c>
      <c r="U36" s="2">
        <f>SUM('за 7міс.19 р.'!U36+'серпень 19 р.'!U36)</f>
        <v>0</v>
      </c>
      <c r="V36" s="2">
        <f>SUM('за 7міс.19 р.'!V36+'серпень 19 р.'!V36)</f>
        <v>0</v>
      </c>
      <c r="W36" s="2">
        <f>SUM('за 7міс.19 р.'!W36+'серпень 19 р.'!W36)</f>
        <v>0</v>
      </c>
      <c r="X36" s="2">
        <f>SUM('за 7міс.19 р.'!X36+'серпень 19 р.'!X36)</f>
        <v>41266938.82</v>
      </c>
      <c r="Z36" s="17"/>
    </row>
    <row r="37" spans="1:24" ht="12.75">
      <c r="A37" s="9" t="s">
        <v>25</v>
      </c>
      <c r="B37" s="2">
        <f>SUM('за 7міс.19 р.'!B37+'серпень 19 р.'!B37)</f>
        <v>27210171.61</v>
      </c>
      <c r="C37" s="2">
        <f>SUM('за 7міс.19 р.'!C37+'серпень 19 р.'!C37)</f>
        <v>6888453.590000001</v>
      </c>
      <c r="D37" s="2">
        <f>SUM('за 7міс.19 р.'!D37+'серпень 19 р.'!D37)</f>
        <v>34098625.2</v>
      </c>
      <c r="E37" s="2">
        <f>SUM('за 7міс.19 р.'!E37+'серпень 19 р.'!E37)</f>
        <v>7465855.9</v>
      </c>
      <c r="F37" s="2">
        <f>SUM('за 7міс.19 р.'!F37+'серпень 19 р.'!F37)</f>
        <v>10849897.289999997</v>
      </c>
      <c r="G37" s="2">
        <f>SUM('за 7міс.19 р.'!G37+'серпень 19 р.'!G37)</f>
        <v>2391732.33</v>
      </c>
      <c r="H37" s="2">
        <f>SUM('за 7міс.19 р.'!H37+'серпень 19 р.'!H37)</f>
        <v>1319590.73</v>
      </c>
      <c r="I37" s="2">
        <f>SUM('за 7міс.19 р.'!I37+'серпень 19 р.'!I37)</f>
        <v>869596.9299999999</v>
      </c>
      <c r="J37" s="2">
        <f>SUM('за 7міс.19 р.'!J37+'серпень 19 р.'!J37)</f>
        <v>1125.46</v>
      </c>
      <c r="K37" s="2">
        <f>SUM('за 7міс.19 р.'!K37+'серпень 19 р.'!K37)</f>
        <v>0</v>
      </c>
      <c r="L37" s="2">
        <f>SUM('за 7міс.19 р.'!L37+'серпень 19 р.'!L37)</f>
        <v>0</v>
      </c>
      <c r="M37" s="2">
        <f>SUM('за 7міс.19 р.'!M37+'серпень 19 р.'!M37)</f>
        <v>0</v>
      </c>
      <c r="N37" s="2">
        <f>SUM('за 7міс.19 р.'!N37+'серпень 19 р.'!N37)</f>
        <v>86362.77</v>
      </c>
      <c r="O37" s="2">
        <f>SUM('за 7міс.19 р.'!O37+'серпень 19 р.'!O37)</f>
        <v>6182614.529999998</v>
      </c>
      <c r="P37" s="2">
        <f>SUM('за 7міс.19 р.'!P37+'серпень 19 р.'!P37)</f>
        <v>2273656.7199999997</v>
      </c>
      <c r="Q37" s="2">
        <f>SUM('за 7міс.19 р.'!Q37+'серпень 19 р.'!Q37)</f>
        <v>98429.84</v>
      </c>
      <c r="R37" s="2">
        <f>SUM('за 7міс.19 р.'!R37+'серпень 19 р.'!R37)</f>
        <v>748909.8</v>
      </c>
      <c r="S37" s="2">
        <f>SUM('за 7міс.19 р.'!S37+'серпень 19 р.'!S37)</f>
        <v>2890154.31</v>
      </c>
      <c r="T37" s="2">
        <f>SUM('за 7міс.19 р.'!T37+'серпень 19 р.'!T37)</f>
        <v>171463.86000000002</v>
      </c>
      <c r="U37" s="2">
        <f>SUM('за 7міс.19 р.'!U37+'серпень 19 р.'!U37)</f>
        <v>0</v>
      </c>
      <c r="V37" s="2">
        <f>SUM('за 7міс.19 р.'!V37+'серпень 19 р.'!V37)</f>
        <v>0</v>
      </c>
      <c r="W37" s="2">
        <f>SUM('за 7міс.19 р.'!W37+'серпень 19 р.'!W37)</f>
        <v>0</v>
      </c>
      <c r="X37" s="2">
        <f>SUM('за 7міс.19 р.'!X37+'серпень 19 р.'!X37)</f>
        <v>52415503.85</v>
      </c>
    </row>
    <row r="38" spans="1:26" ht="12.75">
      <c r="A38" s="26" t="s">
        <v>52</v>
      </c>
      <c r="B38" s="7">
        <v>2111</v>
      </c>
      <c r="C38" s="2">
        <v>2111</v>
      </c>
      <c r="D38" s="2">
        <v>2110</v>
      </c>
      <c r="E38" s="2">
        <v>2120</v>
      </c>
      <c r="F38" s="2">
        <v>2200</v>
      </c>
      <c r="G38" s="2">
        <v>2210</v>
      </c>
      <c r="H38" s="2">
        <v>2230</v>
      </c>
      <c r="I38" s="2">
        <v>2240</v>
      </c>
      <c r="J38" s="2">
        <v>2800</v>
      </c>
      <c r="K38" s="2"/>
      <c r="L38" s="2"/>
      <c r="M38" s="2"/>
      <c r="N38" s="2">
        <v>2250</v>
      </c>
      <c r="O38" s="2">
        <v>2270</v>
      </c>
      <c r="P38" s="2">
        <v>2271</v>
      </c>
      <c r="Q38" s="2">
        <v>2272</v>
      </c>
      <c r="R38" s="2">
        <v>2273</v>
      </c>
      <c r="S38" s="2">
        <v>2274</v>
      </c>
      <c r="T38" s="2">
        <v>2275</v>
      </c>
      <c r="U38" s="2">
        <v>2282</v>
      </c>
      <c r="V38" s="2" t="s">
        <v>36</v>
      </c>
      <c r="W38" s="2"/>
      <c r="X38" s="2"/>
      <c r="Z38" s="17"/>
    </row>
    <row r="39" spans="1:24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</sheetData>
  <sheetProtection/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3">
      <selection activeCell="G10" sqref="G10"/>
    </sheetView>
  </sheetViews>
  <sheetFormatPr defaultColWidth="9.00390625" defaultRowHeight="12.75"/>
  <cols>
    <col min="1" max="1" width="19.00390625" style="0" customWidth="1"/>
    <col min="2" max="2" width="10.875" style="0" bestFit="1" customWidth="1"/>
    <col min="4" max="4" width="10.625" style="0" customWidth="1"/>
    <col min="5" max="5" width="11.25390625" style="0" customWidth="1"/>
    <col min="6" max="6" width="11.625" style="0" customWidth="1"/>
    <col min="7" max="7" width="10.25390625" style="0" customWidth="1"/>
    <col min="9" max="9" width="10.00390625" style="0" customWidth="1"/>
    <col min="10" max="10" width="6.875" style="0" customWidth="1"/>
    <col min="11" max="11" width="4.00390625" style="0" customWidth="1"/>
    <col min="12" max="12" width="3.875" style="0" customWidth="1"/>
    <col min="13" max="13" width="3.75390625" style="0" customWidth="1"/>
    <col min="14" max="14" width="7.875" style="0" customWidth="1"/>
    <col min="15" max="15" width="9.375" style="0" customWidth="1"/>
    <col min="16" max="16" width="8.75390625" style="0" customWidth="1"/>
    <col min="19" max="19" width="7.00390625" style="0" customWidth="1"/>
    <col min="20" max="20" width="7.125" style="0" customWidth="1"/>
    <col min="22" max="22" width="7.375" style="0" customWidth="1"/>
    <col min="23" max="23" width="5.00390625" style="0" customWidth="1"/>
    <col min="24" max="24" width="11.125" style="0" customWidth="1"/>
  </cols>
  <sheetData>
    <row r="1" spans="1:24" ht="12.75">
      <c r="A1" s="1" t="s">
        <v>0</v>
      </c>
      <c r="B1" s="2"/>
      <c r="C1" s="3"/>
      <c r="D1" s="3">
        <f aca="true" t="shared" si="0" ref="D1:D7">SUM(B1:C1)</f>
        <v>0</v>
      </c>
      <c r="E1" s="3"/>
      <c r="F1" s="3">
        <f aca="true" t="shared" si="1" ref="F1:F37">G1+H1+I1+N1+O1+U1</f>
        <v>0</v>
      </c>
      <c r="G1" s="2"/>
      <c r="H1" s="2"/>
      <c r="I1" s="2"/>
      <c r="J1" s="2"/>
      <c r="K1" s="2"/>
      <c r="L1" s="2"/>
      <c r="M1" s="2"/>
      <c r="N1" s="2"/>
      <c r="O1" s="3">
        <f aca="true" t="shared" si="2" ref="O1:O37">P1+Q1+R1+S1+T1</f>
        <v>0</v>
      </c>
      <c r="P1" s="2"/>
      <c r="Q1" s="2"/>
      <c r="R1" s="2"/>
      <c r="S1" s="2"/>
      <c r="T1" s="2"/>
      <c r="U1" s="2"/>
      <c r="V1" s="2"/>
      <c r="W1" s="2"/>
      <c r="X1" s="3">
        <f aca="true" t="shared" si="3" ref="X1:X36">D1+E1+F1+U1+V1</f>
        <v>0</v>
      </c>
    </row>
    <row r="2" spans="1:24" ht="12.75">
      <c r="A2" s="1" t="s">
        <v>1</v>
      </c>
      <c r="B2" s="2"/>
      <c r="C2" s="2"/>
      <c r="D2" s="3">
        <f t="shared" si="0"/>
        <v>0</v>
      </c>
      <c r="E2" s="2"/>
      <c r="F2" s="3">
        <f t="shared" si="1"/>
        <v>0</v>
      </c>
      <c r="G2" s="2"/>
      <c r="H2" s="2"/>
      <c r="I2" s="2"/>
      <c r="J2" s="2"/>
      <c r="K2" s="2"/>
      <c r="L2" s="2"/>
      <c r="M2" s="2"/>
      <c r="N2" s="2"/>
      <c r="O2" s="3">
        <f t="shared" si="2"/>
        <v>0</v>
      </c>
      <c r="P2" s="2"/>
      <c r="Q2" s="2"/>
      <c r="R2" s="2"/>
      <c r="S2" s="2"/>
      <c r="T2" s="2"/>
      <c r="U2" s="2"/>
      <c r="V2" s="2"/>
      <c r="W2" s="2"/>
      <c r="X2" s="3">
        <f t="shared" si="3"/>
        <v>0</v>
      </c>
    </row>
    <row r="3" spans="1:24" ht="12.75">
      <c r="A3" s="1" t="s">
        <v>2</v>
      </c>
      <c r="B3" s="2"/>
      <c r="C3" s="2"/>
      <c r="D3" s="3">
        <f t="shared" si="0"/>
        <v>0</v>
      </c>
      <c r="E3" s="3"/>
      <c r="F3" s="3">
        <f t="shared" si="1"/>
        <v>0</v>
      </c>
      <c r="G3" s="2"/>
      <c r="H3" s="2"/>
      <c r="I3" s="2"/>
      <c r="J3" s="2"/>
      <c r="K3" s="2"/>
      <c r="L3" s="2"/>
      <c r="M3" s="2"/>
      <c r="N3" s="2"/>
      <c r="O3" s="3">
        <f t="shared" si="2"/>
        <v>0</v>
      </c>
      <c r="P3" s="2"/>
      <c r="Q3" s="2"/>
      <c r="R3" s="2"/>
      <c r="S3" s="2"/>
      <c r="T3" s="2"/>
      <c r="U3" s="2"/>
      <c r="V3" s="2"/>
      <c r="W3" s="2"/>
      <c r="X3" s="3">
        <f t="shared" si="3"/>
        <v>0</v>
      </c>
    </row>
    <row r="4" spans="1:24" ht="12.75">
      <c r="A4" s="1" t="s">
        <v>3</v>
      </c>
      <c r="B4" s="2"/>
      <c r="C4" s="2"/>
      <c r="D4" s="3">
        <f t="shared" si="0"/>
        <v>0</v>
      </c>
      <c r="E4" s="2"/>
      <c r="F4" s="3">
        <f t="shared" si="1"/>
        <v>0</v>
      </c>
      <c r="G4" s="2"/>
      <c r="H4" s="2"/>
      <c r="I4" s="2"/>
      <c r="J4" s="2"/>
      <c r="K4" s="2"/>
      <c r="L4" s="2"/>
      <c r="M4" s="2"/>
      <c r="N4" s="2"/>
      <c r="O4" s="3">
        <f t="shared" si="2"/>
        <v>0</v>
      </c>
      <c r="P4" s="2"/>
      <c r="Q4" s="2"/>
      <c r="R4" s="2"/>
      <c r="S4" s="2"/>
      <c r="T4" s="2"/>
      <c r="U4" s="2"/>
      <c r="V4" s="2"/>
      <c r="W4" s="2"/>
      <c r="X4" s="3">
        <f t="shared" si="3"/>
        <v>0</v>
      </c>
    </row>
    <row r="5" spans="1:24" ht="12.75">
      <c r="A5" s="1" t="s">
        <v>4</v>
      </c>
      <c r="B5" s="2">
        <v>432701.7</v>
      </c>
      <c r="C5" s="2">
        <v>89616.3</v>
      </c>
      <c r="D5" s="3">
        <f t="shared" si="0"/>
        <v>522318</v>
      </c>
      <c r="E5" s="3">
        <v>116172.31</v>
      </c>
      <c r="F5" s="3">
        <f t="shared" si="1"/>
        <v>291180.88</v>
      </c>
      <c r="G5" s="2">
        <v>9202.61</v>
      </c>
      <c r="H5" s="2">
        <v>57159.66</v>
      </c>
      <c r="I5" s="2">
        <v>5019.27</v>
      </c>
      <c r="J5" s="2"/>
      <c r="K5" s="2"/>
      <c r="L5" s="2"/>
      <c r="M5" s="2"/>
      <c r="N5" s="2">
        <v>2825.52</v>
      </c>
      <c r="O5" s="3">
        <f t="shared" si="2"/>
        <v>216973.81999999998</v>
      </c>
      <c r="P5" s="2">
        <v>210800</v>
      </c>
      <c r="Q5" s="2">
        <v>1186.68</v>
      </c>
      <c r="R5" s="2">
        <v>4886.62</v>
      </c>
      <c r="S5" s="2"/>
      <c r="T5" s="2">
        <v>100.52</v>
      </c>
      <c r="U5" s="2"/>
      <c r="V5" s="2"/>
      <c r="W5" s="2"/>
      <c r="X5" s="3">
        <f t="shared" si="3"/>
        <v>929671.1900000001</v>
      </c>
    </row>
    <row r="6" spans="1:24" ht="12.75">
      <c r="A6" s="1" t="s">
        <v>5</v>
      </c>
      <c r="B6" s="2">
        <v>298869.16</v>
      </c>
      <c r="C6" s="3">
        <v>86973.35</v>
      </c>
      <c r="D6" s="3">
        <f t="shared" si="0"/>
        <v>385842.51</v>
      </c>
      <c r="E6" s="2">
        <v>85817.86</v>
      </c>
      <c r="F6" s="3">
        <f t="shared" si="1"/>
        <v>59180.43</v>
      </c>
      <c r="G6" s="2">
        <v>9201.65</v>
      </c>
      <c r="H6" s="2">
        <v>27050.36</v>
      </c>
      <c r="I6" s="2">
        <v>18433.55</v>
      </c>
      <c r="J6" s="2"/>
      <c r="K6" s="2"/>
      <c r="L6" s="2"/>
      <c r="M6" s="2"/>
      <c r="N6" s="2">
        <v>906</v>
      </c>
      <c r="O6" s="3">
        <f t="shared" si="2"/>
        <v>3588.87</v>
      </c>
      <c r="P6" s="2"/>
      <c r="Q6" s="2">
        <v>2832.72</v>
      </c>
      <c r="R6" s="2">
        <v>655.63</v>
      </c>
      <c r="S6" s="2"/>
      <c r="T6" s="2">
        <v>100.52</v>
      </c>
      <c r="U6" s="2"/>
      <c r="V6" s="2"/>
      <c r="W6" s="2"/>
      <c r="X6" s="3">
        <f t="shared" si="3"/>
        <v>530840.8</v>
      </c>
    </row>
    <row r="7" spans="1:24" ht="12.75">
      <c r="A7" s="1"/>
      <c r="B7" s="2"/>
      <c r="C7" s="2"/>
      <c r="D7" s="3">
        <f t="shared" si="0"/>
        <v>0</v>
      </c>
      <c r="E7" s="2"/>
      <c r="F7" s="3">
        <f t="shared" si="1"/>
        <v>0</v>
      </c>
      <c r="G7" s="2"/>
      <c r="H7" s="2"/>
      <c r="I7" s="2"/>
      <c r="J7" s="2"/>
      <c r="K7" s="2"/>
      <c r="L7" s="2"/>
      <c r="M7" s="2"/>
      <c r="N7" s="2"/>
      <c r="O7" s="3">
        <f t="shared" si="2"/>
        <v>0</v>
      </c>
      <c r="P7" s="2"/>
      <c r="Q7" s="2"/>
      <c r="R7" s="2"/>
      <c r="S7" s="2"/>
      <c r="T7" s="2"/>
      <c r="U7" s="2"/>
      <c r="V7" s="2"/>
      <c r="W7" s="2"/>
      <c r="X7" s="3">
        <f t="shared" si="3"/>
        <v>0</v>
      </c>
    </row>
    <row r="8" spans="1:24" ht="12.75">
      <c r="A8" s="1" t="s">
        <v>6</v>
      </c>
      <c r="B8" s="3">
        <f aca="true" t="shared" si="4" ref="B8:M8">SUM(B1:B7)</f>
        <v>731570.86</v>
      </c>
      <c r="C8" s="3">
        <f t="shared" si="4"/>
        <v>176589.65000000002</v>
      </c>
      <c r="D8" s="3">
        <f t="shared" si="4"/>
        <v>908160.51</v>
      </c>
      <c r="E8" s="4">
        <f t="shared" si="4"/>
        <v>201990.16999999998</v>
      </c>
      <c r="F8" s="3">
        <f t="shared" si="1"/>
        <v>350361.31</v>
      </c>
      <c r="G8" s="2">
        <f t="shared" si="4"/>
        <v>18404.260000000002</v>
      </c>
      <c r="H8" s="2">
        <f t="shared" si="4"/>
        <v>84210.02</v>
      </c>
      <c r="I8" s="2">
        <f t="shared" si="4"/>
        <v>23452.82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>SUM(N1:N7)</f>
        <v>3731.52</v>
      </c>
      <c r="O8" s="3">
        <f t="shared" si="2"/>
        <v>220562.69</v>
      </c>
      <c r="P8" s="2">
        <f aca="true" t="shared" si="5" ref="P8:U8">SUM(P1:P7)</f>
        <v>210800</v>
      </c>
      <c r="Q8" s="2">
        <f t="shared" si="5"/>
        <v>4019.3999999999996</v>
      </c>
      <c r="R8" s="2">
        <f t="shared" si="5"/>
        <v>5542.25</v>
      </c>
      <c r="S8" s="2">
        <f t="shared" si="5"/>
        <v>0</v>
      </c>
      <c r="T8" s="2">
        <f t="shared" si="5"/>
        <v>201.04</v>
      </c>
      <c r="U8" s="2">
        <f t="shared" si="5"/>
        <v>0</v>
      </c>
      <c r="V8" s="3">
        <f>SUM(V1:V7)</f>
        <v>0</v>
      </c>
      <c r="W8" s="2"/>
      <c r="X8" s="3">
        <f t="shared" si="3"/>
        <v>1460511.99</v>
      </c>
    </row>
    <row r="9" spans="1:24" ht="12.75">
      <c r="A9" s="1" t="s">
        <v>7</v>
      </c>
      <c r="B9" s="2">
        <v>194121.99</v>
      </c>
      <c r="C9" s="2">
        <v>40976.55</v>
      </c>
      <c r="D9" s="2">
        <f aca="true" t="shared" si="6" ref="D9:D22">SUM(B9:C9)</f>
        <v>235098.53999999998</v>
      </c>
      <c r="E9" s="2">
        <v>52289.87</v>
      </c>
      <c r="F9" s="3">
        <f t="shared" si="1"/>
        <v>52778.94999999999</v>
      </c>
      <c r="G9" s="2">
        <v>31159.19</v>
      </c>
      <c r="H9" s="2">
        <v>12203.32</v>
      </c>
      <c r="I9" s="2">
        <v>8662.23</v>
      </c>
      <c r="J9" s="2"/>
      <c r="K9" s="2"/>
      <c r="L9" s="2"/>
      <c r="M9" s="2"/>
      <c r="N9" s="2"/>
      <c r="O9" s="3">
        <f t="shared" si="2"/>
        <v>754.21</v>
      </c>
      <c r="P9" s="2"/>
      <c r="Q9" s="2"/>
      <c r="R9" s="2">
        <v>636.84</v>
      </c>
      <c r="S9" s="2">
        <v>117.37</v>
      </c>
      <c r="T9" s="2"/>
      <c r="U9" s="2"/>
      <c r="V9" s="2"/>
      <c r="W9" s="2"/>
      <c r="X9" s="3">
        <f t="shared" si="3"/>
        <v>340167.36</v>
      </c>
    </row>
    <row r="10" spans="1:24" ht="12.75">
      <c r="A10" s="1" t="s">
        <v>8</v>
      </c>
      <c r="B10" s="2"/>
      <c r="C10" s="2"/>
      <c r="D10" s="2">
        <f t="shared" si="6"/>
        <v>0</v>
      </c>
      <c r="E10" s="2"/>
      <c r="F10" s="3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3">
        <f t="shared" si="2"/>
        <v>0</v>
      </c>
      <c r="P10" s="2"/>
      <c r="Q10" s="2"/>
      <c r="R10" s="2"/>
      <c r="S10" s="2"/>
      <c r="T10" s="2"/>
      <c r="U10" s="2"/>
      <c r="V10" s="2"/>
      <c r="W10" s="2"/>
      <c r="X10" s="3">
        <f t="shared" si="3"/>
        <v>0</v>
      </c>
    </row>
    <row r="11" spans="1:24" ht="12.75">
      <c r="A11" s="1" t="s">
        <v>9</v>
      </c>
      <c r="B11" s="2">
        <v>121193.51</v>
      </c>
      <c r="C11" s="2">
        <v>36549.9</v>
      </c>
      <c r="D11" s="2">
        <f t="shared" si="6"/>
        <v>157743.41</v>
      </c>
      <c r="E11" s="2">
        <v>35084.79</v>
      </c>
      <c r="F11" s="3">
        <f t="shared" si="1"/>
        <v>57550.219999999994</v>
      </c>
      <c r="G11" s="2">
        <v>26969.19</v>
      </c>
      <c r="H11" s="2">
        <v>14512.97</v>
      </c>
      <c r="I11" s="2">
        <v>15599.3</v>
      </c>
      <c r="J11" s="2"/>
      <c r="K11" s="2"/>
      <c r="L11" s="2"/>
      <c r="M11" s="2"/>
      <c r="N11" s="2"/>
      <c r="O11" s="3">
        <f t="shared" si="2"/>
        <v>468.76</v>
      </c>
      <c r="P11" s="2"/>
      <c r="Q11" s="2"/>
      <c r="R11" s="2">
        <v>468.76</v>
      </c>
      <c r="S11" s="2"/>
      <c r="T11" s="2"/>
      <c r="U11" s="2"/>
      <c r="V11" s="2"/>
      <c r="W11" s="2"/>
      <c r="X11" s="3">
        <f t="shared" si="3"/>
        <v>250378.42</v>
      </c>
    </row>
    <row r="12" spans="1:24" ht="12.75">
      <c r="A12" s="30" t="s">
        <v>34</v>
      </c>
      <c r="B12" s="2">
        <v>171250.18</v>
      </c>
      <c r="C12" s="2">
        <v>41350.88</v>
      </c>
      <c r="D12" s="2">
        <f t="shared" si="6"/>
        <v>212601.06</v>
      </c>
      <c r="E12" s="2">
        <v>47286.05</v>
      </c>
      <c r="F12" s="3">
        <f t="shared" si="1"/>
        <v>60675.80000000001</v>
      </c>
      <c r="G12" s="2">
        <v>32159.19</v>
      </c>
      <c r="H12" s="2">
        <v>7891.71</v>
      </c>
      <c r="I12" s="2">
        <v>18358.62</v>
      </c>
      <c r="J12" s="2"/>
      <c r="K12" s="2"/>
      <c r="L12" s="2"/>
      <c r="M12" s="2"/>
      <c r="N12" s="2">
        <v>1013.48</v>
      </c>
      <c r="O12" s="3">
        <f t="shared" si="2"/>
        <v>1252.8</v>
      </c>
      <c r="P12" s="2"/>
      <c r="Q12" s="2"/>
      <c r="R12" s="2">
        <v>1252.8</v>
      </c>
      <c r="S12" s="2"/>
      <c r="T12" s="2"/>
      <c r="U12" s="2"/>
      <c r="V12" s="2"/>
      <c r="W12" s="2"/>
      <c r="X12" s="3">
        <f t="shared" si="3"/>
        <v>320562.91</v>
      </c>
    </row>
    <row r="13" spans="1:24" ht="12.75">
      <c r="A13" s="30" t="s">
        <v>31</v>
      </c>
      <c r="B13" s="2">
        <v>20338.64</v>
      </c>
      <c r="C13" s="2"/>
      <c r="D13" s="2">
        <f t="shared" si="6"/>
        <v>20338.64</v>
      </c>
      <c r="E13" s="2">
        <v>4523.66</v>
      </c>
      <c r="F13" s="3">
        <f t="shared" si="1"/>
        <v>3362.36</v>
      </c>
      <c r="G13" s="2"/>
      <c r="H13" s="2">
        <v>3362.36</v>
      </c>
      <c r="I13" s="2"/>
      <c r="J13" s="2"/>
      <c r="K13" s="2"/>
      <c r="L13" s="2"/>
      <c r="M13" s="2"/>
      <c r="N13" s="2"/>
      <c r="O13" s="3">
        <f t="shared" si="2"/>
        <v>0</v>
      </c>
      <c r="P13" s="2"/>
      <c r="Q13" s="2"/>
      <c r="R13" s="2"/>
      <c r="S13" s="2"/>
      <c r="T13" s="2"/>
      <c r="U13" s="2"/>
      <c r="V13" s="2"/>
      <c r="W13" s="2"/>
      <c r="X13" s="3">
        <f t="shared" si="3"/>
        <v>28224.66</v>
      </c>
    </row>
    <row r="14" spans="1:24" ht="12.75">
      <c r="A14" s="30" t="s">
        <v>10</v>
      </c>
      <c r="B14" s="2"/>
      <c r="C14" s="3"/>
      <c r="D14" s="2">
        <f t="shared" si="6"/>
        <v>0</v>
      </c>
      <c r="E14" s="2"/>
      <c r="F14" s="3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3">
        <f t="shared" si="2"/>
        <v>0</v>
      </c>
      <c r="P14" s="2"/>
      <c r="Q14" s="2"/>
      <c r="R14" s="2"/>
      <c r="S14" s="2"/>
      <c r="T14" s="2"/>
      <c r="U14" s="2"/>
      <c r="V14" s="2"/>
      <c r="W14" s="2"/>
      <c r="X14" s="3">
        <f t="shared" si="3"/>
        <v>0</v>
      </c>
    </row>
    <row r="15" spans="1:24" ht="12.75">
      <c r="A15" s="30" t="s">
        <v>11</v>
      </c>
      <c r="B15" s="2">
        <v>223498.34</v>
      </c>
      <c r="C15" s="2">
        <v>76243.49</v>
      </c>
      <c r="D15" s="2">
        <f t="shared" si="6"/>
        <v>299741.83</v>
      </c>
      <c r="E15" s="2">
        <v>66667.62</v>
      </c>
      <c r="F15" s="3">
        <f t="shared" si="1"/>
        <v>79846.43</v>
      </c>
      <c r="G15" s="2">
        <v>41805.35</v>
      </c>
      <c r="H15" s="2">
        <v>27016.03</v>
      </c>
      <c r="I15" s="2">
        <v>8864.43</v>
      </c>
      <c r="J15" s="2"/>
      <c r="K15" s="2"/>
      <c r="L15" s="2"/>
      <c r="M15" s="2"/>
      <c r="N15" s="2"/>
      <c r="O15" s="3">
        <f t="shared" si="2"/>
        <v>2160.62</v>
      </c>
      <c r="P15" s="2"/>
      <c r="Q15" s="2">
        <v>912</v>
      </c>
      <c r="R15" s="2">
        <v>1248.62</v>
      </c>
      <c r="S15" s="2"/>
      <c r="T15" s="2"/>
      <c r="U15" s="2"/>
      <c r="V15" s="2"/>
      <c r="W15" s="2"/>
      <c r="X15" s="3">
        <f t="shared" si="3"/>
        <v>446255.88</v>
      </c>
    </row>
    <row r="16" spans="1:24" ht="12.75">
      <c r="A16" s="30" t="s">
        <v>12</v>
      </c>
      <c r="B16" s="2">
        <v>68540.72</v>
      </c>
      <c r="C16" s="2">
        <v>16836.08</v>
      </c>
      <c r="D16" s="2">
        <f t="shared" si="6"/>
        <v>85376.8</v>
      </c>
      <c r="E16" s="2">
        <v>18989.24</v>
      </c>
      <c r="F16" s="3">
        <f t="shared" si="1"/>
        <v>32046.85</v>
      </c>
      <c r="G16" s="2">
        <v>9201.65</v>
      </c>
      <c r="H16" s="2">
        <v>4533.33</v>
      </c>
      <c r="I16" s="2">
        <v>18311.87</v>
      </c>
      <c r="J16" s="2"/>
      <c r="K16" s="2"/>
      <c r="L16" s="2"/>
      <c r="M16" s="2"/>
      <c r="N16" s="2"/>
      <c r="O16" s="3">
        <f t="shared" si="2"/>
        <v>0</v>
      </c>
      <c r="P16" s="2"/>
      <c r="Q16" s="2"/>
      <c r="R16" s="2"/>
      <c r="S16" s="2"/>
      <c r="T16" s="2"/>
      <c r="U16" s="2"/>
      <c r="V16" s="2"/>
      <c r="W16" s="2"/>
      <c r="X16" s="3">
        <f t="shared" si="3"/>
        <v>136412.89</v>
      </c>
    </row>
    <row r="17" spans="1:24" ht="12.75">
      <c r="A17" s="30" t="s">
        <v>13</v>
      </c>
      <c r="B17" s="2">
        <v>145079.26</v>
      </c>
      <c r="C17" s="2">
        <v>32338.93</v>
      </c>
      <c r="D17" s="2">
        <f t="shared" si="6"/>
        <v>177418.19</v>
      </c>
      <c r="E17" s="2">
        <v>39460.79</v>
      </c>
      <c r="F17" s="3">
        <f t="shared" si="1"/>
        <v>55318.45</v>
      </c>
      <c r="G17" s="2">
        <v>27861.64</v>
      </c>
      <c r="H17" s="2">
        <v>8947.3</v>
      </c>
      <c r="I17" s="2">
        <v>17516.67</v>
      </c>
      <c r="J17" s="2"/>
      <c r="K17" s="2"/>
      <c r="L17" s="2"/>
      <c r="M17" s="2"/>
      <c r="N17" s="2"/>
      <c r="O17" s="3">
        <f t="shared" si="2"/>
        <v>992.84</v>
      </c>
      <c r="P17" s="2"/>
      <c r="Q17" s="2"/>
      <c r="R17" s="2">
        <v>992.84</v>
      </c>
      <c r="S17" s="2"/>
      <c r="T17" s="2"/>
      <c r="U17" s="2"/>
      <c r="V17" s="2"/>
      <c r="W17" s="2"/>
      <c r="X17" s="3">
        <f t="shared" si="3"/>
        <v>272197.43</v>
      </c>
    </row>
    <row r="18" spans="1:24" ht="12.75">
      <c r="A18" s="30" t="s">
        <v>24</v>
      </c>
      <c r="B18" s="2">
        <v>147539.43</v>
      </c>
      <c r="C18" s="2">
        <v>45590.65</v>
      </c>
      <c r="D18" s="2">
        <f t="shared" si="6"/>
        <v>193130.08</v>
      </c>
      <c r="E18" s="2">
        <v>42955.38</v>
      </c>
      <c r="F18" s="3">
        <f t="shared" si="1"/>
        <v>151980.86</v>
      </c>
      <c r="G18" s="2">
        <v>33484.72</v>
      </c>
      <c r="H18" s="2">
        <v>8014.98</v>
      </c>
      <c r="I18" s="2">
        <v>3848.2</v>
      </c>
      <c r="J18" s="2"/>
      <c r="K18" s="2"/>
      <c r="L18" s="2"/>
      <c r="M18" s="2"/>
      <c r="N18" s="2"/>
      <c r="O18" s="3">
        <f t="shared" si="2"/>
        <v>106632.96</v>
      </c>
      <c r="P18" s="2">
        <v>105400</v>
      </c>
      <c r="Q18" s="2"/>
      <c r="R18" s="2">
        <v>1232.96</v>
      </c>
      <c r="S18" s="2"/>
      <c r="T18" s="2"/>
      <c r="U18" s="2"/>
      <c r="V18" s="2"/>
      <c r="W18" s="2"/>
      <c r="X18" s="3">
        <f t="shared" si="3"/>
        <v>388066.31999999995</v>
      </c>
    </row>
    <row r="19" spans="1:24" ht="12.75">
      <c r="A19" s="30" t="s">
        <v>14</v>
      </c>
      <c r="B19" s="2">
        <v>129570.7</v>
      </c>
      <c r="C19" s="2">
        <v>32040.65</v>
      </c>
      <c r="D19" s="2">
        <f t="shared" si="6"/>
        <v>161611.35</v>
      </c>
      <c r="E19" s="2">
        <v>35945.08</v>
      </c>
      <c r="F19" s="3">
        <f t="shared" si="1"/>
        <v>53795.84999999999</v>
      </c>
      <c r="G19" s="2">
        <v>29477.19</v>
      </c>
      <c r="H19" s="2">
        <v>6497.83</v>
      </c>
      <c r="I19" s="2">
        <v>17332.24</v>
      </c>
      <c r="J19" s="2"/>
      <c r="K19" s="2"/>
      <c r="L19" s="2"/>
      <c r="M19" s="2"/>
      <c r="N19" s="2"/>
      <c r="O19" s="3">
        <f t="shared" si="2"/>
        <v>488.59</v>
      </c>
      <c r="P19" s="2"/>
      <c r="Q19" s="2"/>
      <c r="R19" s="2">
        <v>488.59</v>
      </c>
      <c r="S19" s="2"/>
      <c r="T19" s="2"/>
      <c r="U19" s="2"/>
      <c r="V19" s="2"/>
      <c r="W19" s="2"/>
      <c r="X19" s="3">
        <f t="shared" si="3"/>
        <v>251352.27999999997</v>
      </c>
    </row>
    <row r="20" spans="1:24" ht="12.75">
      <c r="A20" s="30" t="s">
        <v>15</v>
      </c>
      <c r="B20" s="2">
        <v>175270.75</v>
      </c>
      <c r="C20" s="2">
        <v>51555.4</v>
      </c>
      <c r="D20" s="2">
        <f t="shared" si="6"/>
        <v>226826.15</v>
      </c>
      <c r="E20" s="2">
        <v>50449.95</v>
      </c>
      <c r="F20" s="3">
        <f t="shared" si="1"/>
        <v>55932.85</v>
      </c>
      <c r="G20" s="2">
        <v>26559.19</v>
      </c>
      <c r="H20" s="2">
        <v>11289.72</v>
      </c>
      <c r="I20" s="2">
        <v>16199.3</v>
      </c>
      <c r="J20" s="2"/>
      <c r="K20" s="2"/>
      <c r="L20" s="2"/>
      <c r="M20" s="2"/>
      <c r="N20" s="2">
        <v>658.98</v>
      </c>
      <c r="O20" s="3">
        <f t="shared" si="2"/>
        <v>1225.66</v>
      </c>
      <c r="P20" s="2"/>
      <c r="Q20" s="2"/>
      <c r="R20" s="2">
        <v>1225.66</v>
      </c>
      <c r="S20" s="2"/>
      <c r="T20" s="2"/>
      <c r="U20" s="2"/>
      <c r="V20" s="2"/>
      <c r="W20" s="2"/>
      <c r="X20" s="3">
        <f t="shared" si="3"/>
        <v>333208.94999999995</v>
      </c>
    </row>
    <row r="21" spans="1:24" ht="12.75">
      <c r="A21" s="34" t="s">
        <v>38</v>
      </c>
      <c r="B21" s="2">
        <v>51393</v>
      </c>
      <c r="C21" s="2">
        <v>15840.85</v>
      </c>
      <c r="D21" s="2">
        <f t="shared" si="6"/>
        <v>67233.85</v>
      </c>
      <c r="E21" s="2">
        <v>14953.94</v>
      </c>
      <c r="F21" s="3">
        <f t="shared" si="1"/>
        <v>25589.940000000002</v>
      </c>
      <c r="G21" s="2">
        <v>11092.45</v>
      </c>
      <c r="H21" s="2">
        <v>4591.8</v>
      </c>
      <c r="I21" s="2">
        <v>9279.29</v>
      </c>
      <c r="J21" s="2"/>
      <c r="K21" s="2"/>
      <c r="L21" s="2"/>
      <c r="M21" s="2"/>
      <c r="N21" s="2"/>
      <c r="O21" s="3">
        <f t="shared" si="2"/>
        <v>626.4</v>
      </c>
      <c r="P21" s="2"/>
      <c r="Q21" s="2"/>
      <c r="R21" s="2">
        <v>626.4</v>
      </c>
      <c r="S21" s="2"/>
      <c r="T21" s="2"/>
      <c r="U21" s="2"/>
      <c r="V21" s="2"/>
      <c r="W21" s="2"/>
      <c r="X21" s="3">
        <f t="shared" si="3"/>
        <v>107777.73000000001</v>
      </c>
    </row>
    <row r="22" spans="1:24" ht="12.75">
      <c r="A22" s="30" t="s">
        <v>16</v>
      </c>
      <c r="B22" s="2">
        <v>92871.85</v>
      </c>
      <c r="C22" s="2">
        <v>10624.6</v>
      </c>
      <c r="D22" s="2">
        <f t="shared" si="6"/>
        <v>103496.45000000001</v>
      </c>
      <c r="E22" s="2">
        <v>23019.35</v>
      </c>
      <c r="F22" s="3">
        <f t="shared" si="1"/>
        <v>24070.67</v>
      </c>
      <c r="G22" s="2">
        <v>9201.65</v>
      </c>
      <c r="H22" s="2">
        <v>6742.18</v>
      </c>
      <c r="I22" s="2">
        <v>7988.59</v>
      </c>
      <c r="J22" s="2"/>
      <c r="K22" s="2"/>
      <c r="L22" s="2"/>
      <c r="M22" s="2"/>
      <c r="N22" s="2"/>
      <c r="O22" s="3">
        <f t="shared" si="2"/>
        <v>138.25</v>
      </c>
      <c r="P22" s="2"/>
      <c r="Q22" s="2"/>
      <c r="R22" s="2">
        <v>20.88</v>
      </c>
      <c r="S22" s="2">
        <v>117.37</v>
      </c>
      <c r="T22" s="2"/>
      <c r="U22" s="2"/>
      <c r="V22" s="2"/>
      <c r="W22" s="2"/>
      <c r="X22" s="3">
        <f t="shared" si="3"/>
        <v>150586.47000000003</v>
      </c>
    </row>
    <row r="23" spans="1:24" ht="12.75">
      <c r="A23" s="30" t="s">
        <v>17</v>
      </c>
      <c r="B23" s="2">
        <v>220192.86</v>
      </c>
      <c r="C23" s="2">
        <v>64272.62</v>
      </c>
      <c r="D23" s="2">
        <f aca="true" t="shared" si="7" ref="D23:D35">SUM(B23:C23)</f>
        <v>284465.48</v>
      </c>
      <c r="E23" s="2">
        <v>63269.91</v>
      </c>
      <c r="F23" s="3">
        <f t="shared" si="1"/>
        <v>156743.83</v>
      </c>
      <c r="G23" s="2">
        <v>26342.67</v>
      </c>
      <c r="H23" s="2">
        <v>19780.22</v>
      </c>
      <c r="I23" s="2">
        <v>4385.74</v>
      </c>
      <c r="J23" s="2"/>
      <c r="K23" s="2"/>
      <c r="L23" s="2"/>
      <c r="M23" s="2"/>
      <c r="N23" s="2"/>
      <c r="O23" s="3">
        <f t="shared" si="2"/>
        <v>106235.2</v>
      </c>
      <c r="P23" s="2">
        <v>105400</v>
      </c>
      <c r="Q23" s="2"/>
      <c r="R23" s="2">
        <v>835.2</v>
      </c>
      <c r="S23" s="3"/>
      <c r="T23" s="2"/>
      <c r="U23" s="2"/>
      <c r="V23" s="2"/>
      <c r="W23" s="2"/>
      <c r="X23" s="3">
        <f t="shared" si="3"/>
        <v>504479.22</v>
      </c>
    </row>
    <row r="24" spans="1:24" ht="12.75">
      <c r="A24" s="30" t="s">
        <v>18</v>
      </c>
      <c r="B24" s="2">
        <v>109981.2</v>
      </c>
      <c r="C24" s="2">
        <v>24186.85</v>
      </c>
      <c r="D24" s="2">
        <f t="shared" si="7"/>
        <v>134168.05</v>
      </c>
      <c r="E24" s="2">
        <v>29841.23</v>
      </c>
      <c r="F24" s="3">
        <f t="shared" si="1"/>
        <v>60585.310000000005</v>
      </c>
      <c r="G24" s="2">
        <v>28939.19</v>
      </c>
      <c r="H24" s="2">
        <v>8982.78</v>
      </c>
      <c r="I24" s="2">
        <v>22020.24</v>
      </c>
      <c r="J24" s="2"/>
      <c r="K24" s="2"/>
      <c r="L24" s="2"/>
      <c r="M24" s="2"/>
      <c r="N24" s="2"/>
      <c r="O24" s="3">
        <f t="shared" si="2"/>
        <v>643.1</v>
      </c>
      <c r="P24" s="2"/>
      <c r="Q24" s="2"/>
      <c r="R24" s="2">
        <v>643.1</v>
      </c>
      <c r="S24" s="2"/>
      <c r="T24" s="2"/>
      <c r="U24" s="2"/>
      <c r="V24" s="2"/>
      <c r="W24" s="2"/>
      <c r="X24" s="3">
        <f t="shared" si="3"/>
        <v>224594.59</v>
      </c>
    </row>
    <row r="25" spans="1:24" ht="12.75">
      <c r="A25" s="30" t="s">
        <v>27</v>
      </c>
      <c r="B25" s="2">
        <v>52289.3</v>
      </c>
      <c r="C25" s="2">
        <v>12711.1</v>
      </c>
      <c r="D25" s="2">
        <f t="shared" si="7"/>
        <v>65000.4</v>
      </c>
      <c r="E25" s="2">
        <v>14457.18</v>
      </c>
      <c r="F25" s="3">
        <f t="shared" si="1"/>
        <v>29657.559999999998</v>
      </c>
      <c r="G25" s="2">
        <v>16197.65</v>
      </c>
      <c r="H25" s="2">
        <v>3577.88</v>
      </c>
      <c r="I25" s="2">
        <v>9464.43</v>
      </c>
      <c r="J25" s="2"/>
      <c r="K25" s="2"/>
      <c r="L25" s="2"/>
      <c r="M25" s="2"/>
      <c r="N25" s="2"/>
      <c r="O25" s="3">
        <f t="shared" si="2"/>
        <v>417.6</v>
      </c>
      <c r="P25" s="2"/>
      <c r="Q25" s="2"/>
      <c r="R25" s="2">
        <v>417.6</v>
      </c>
      <c r="S25" s="2"/>
      <c r="T25" s="2"/>
      <c r="U25" s="2"/>
      <c r="V25" s="2"/>
      <c r="W25" s="2"/>
      <c r="X25" s="3">
        <f t="shared" si="3"/>
        <v>109115.14</v>
      </c>
    </row>
    <row r="26" spans="1:24" ht="12.75">
      <c r="A26" s="30" t="s">
        <v>33</v>
      </c>
      <c r="B26" s="2">
        <v>19181.2</v>
      </c>
      <c r="C26" s="2"/>
      <c r="D26" s="2">
        <f t="shared" si="7"/>
        <v>19181.2</v>
      </c>
      <c r="E26" s="2">
        <v>4266.22</v>
      </c>
      <c r="F26" s="3">
        <f t="shared" si="1"/>
        <v>5709.02</v>
      </c>
      <c r="G26" s="2"/>
      <c r="H26" s="2">
        <v>5709.02</v>
      </c>
      <c r="I26" s="2"/>
      <c r="J26" s="2"/>
      <c r="K26" s="2"/>
      <c r="L26" s="2"/>
      <c r="M26" s="2"/>
      <c r="N26" s="2"/>
      <c r="O26" s="3">
        <f t="shared" si="2"/>
        <v>0</v>
      </c>
      <c r="P26" s="2"/>
      <c r="Q26" s="2"/>
      <c r="R26" s="2"/>
      <c r="S26" s="2"/>
      <c r="T26" s="2"/>
      <c r="U26" s="2"/>
      <c r="V26" s="2"/>
      <c r="W26" s="2"/>
      <c r="X26" s="3">
        <f t="shared" si="3"/>
        <v>29156.440000000002</v>
      </c>
    </row>
    <row r="27" spans="1:24" ht="12.75">
      <c r="A27" s="30" t="s">
        <v>19</v>
      </c>
      <c r="B27" s="2">
        <v>65967.45</v>
      </c>
      <c r="C27" s="2">
        <v>25230.1</v>
      </c>
      <c r="D27" s="2">
        <f t="shared" si="7"/>
        <v>91197.54999999999</v>
      </c>
      <c r="E27" s="2">
        <v>20283.87</v>
      </c>
      <c r="F27" s="3">
        <f t="shared" si="1"/>
        <v>20012.91</v>
      </c>
      <c r="G27" s="2">
        <v>9201.65</v>
      </c>
      <c r="H27" s="2">
        <v>1941.01</v>
      </c>
      <c r="I27" s="2">
        <v>8613.43</v>
      </c>
      <c r="J27" s="2"/>
      <c r="K27" s="2"/>
      <c r="L27" s="2"/>
      <c r="M27" s="2"/>
      <c r="N27" s="2"/>
      <c r="O27" s="3">
        <f t="shared" si="2"/>
        <v>256.82</v>
      </c>
      <c r="P27" s="2"/>
      <c r="Q27" s="2"/>
      <c r="R27" s="2">
        <v>256.82</v>
      </c>
      <c r="S27" s="2"/>
      <c r="T27" s="2"/>
      <c r="U27" s="2"/>
      <c r="V27" s="2"/>
      <c r="W27" s="2"/>
      <c r="X27" s="3">
        <f t="shared" si="3"/>
        <v>131494.33</v>
      </c>
    </row>
    <row r="28" spans="1:24" ht="12.75">
      <c r="A28" s="30" t="s">
        <v>20</v>
      </c>
      <c r="B28" s="2"/>
      <c r="C28" s="2"/>
      <c r="D28" s="2">
        <f t="shared" si="7"/>
        <v>0</v>
      </c>
      <c r="E28" s="2"/>
      <c r="F28" s="3">
        <f t="shared" si="1"/>
        <v>0</v>
      </c>
      <c r="G28" s="2"/>
      <c r="H28" s="2"/>
      <c r="I28" s="2"/>
      <c r="J28" s="2"/>
      <c r="K28" s="2"/>
      <c r="L28" s="2"/>
      <c r="M28" s="2"/>
      <c r="N28" s="2"/>
      <c r="O28" s="3">
        <f t="shared" si="2"/>
        <v>0</v>
      </c>
      <c r="P28" s="2"/>
      <c r="Q28" s="2"/>
      <c r="R28" s="2"/>
      <c r="S28" s="2"/>
      <c r="T28" s="2"/>
      <c r="U28" s="2"/>
      <c r="V28" s="2"/>
      <c r="W28" s="2"/>
      <c r="X28" s="3">
        <f t="shared" si="3"/>
        <v>0</v>
      </c>
    </row>
    <row r="29" spans="1:24" ht="12.75">
      <c r="A29" s="30" t="s">
        <v>21</v>
      </c>
      <c r="B29" s="2">
        <v>166848.56</v>
      </c>
      <c r="C29" s="2">
        <v>33562.87</v>
      </c>
      <c r="D29" s="2">
        <f t="shared" si="7"/>
        <v>200411.43</v>
      </c>
      <c r="E29" s="2">
        <v>44574.87</v>
      </c>
      <c r="F29" s="3">
        <f t="shared" si="1"/>
        <v>134438.79</v>
      </c>
      <c r="G29" s="2">
        <v>12571.13</v>
      </c>
      <c r="H29" s="2">
        <v>10647.82</v>
      </c>
      <c r="I29" s="2">
        <v>3848.2</v>
      </c>
      <c r="J29" s="2"/>
      <c r="K29" s="2"/>
      <c r="L29" s="2"/>
      <c r="M29" s="2"/>
      <c r="N29" s="2"/>
      <c r="O29" s="3">
        <f t="shared" si="2"/>
        <v>107371.64</v>
      </c>
      <c r="P29" s="2">
        <v>105400</v>
      </c>
      <c r="Q29" s="2">
        <v>646.8</v>
      </c>
      <c r="R29" s="2">
        <v>1324.84</v>
      </c>
      <c r="S29" s="2"/>
      <c r="T29" s="2"/>
      <c r="U29" s="2"/>
      <c r="V29" s="2"/>
      <c r="W29" s="2"/>
      <c r="X29" s="3">
        <f t="shared" si="3"/>
        <v>379425.08999999997</v>
      </c>
    </row>
    <row r="30" spans="1:24" ht="12.75">
      <c r="A30" s="30" t="s">
        <v>22</v>
      </c>
      <c r="B30" s="2">
        <v>97520.64</v>
      </c>
      <c r="C30" s="2">
        <v>14797.6</v>
      </c>
      <c r="D30" s="2">
        <f t="shared" si="7"/>
        <v>112318.24</v>
      </c>
      <c r="E30" s="2">
        <v>24981.47</v>
      </c>
      <c r="F30" s="3">
        <f t="shared" si="1"/>
        <v>22749.84</v>
      </c>
      <c r="G30" s="2">
        <v>9251.24</v>
      </c>
      <c r="H30" s="2">
        <v>5908.67</v>
      </c>
      <c r="I30" s="2">
        <v>7242.89</v>
      </c>
      <c r="J30" s="2"/>
      <c r="K30" s="2"/>
      <c r="L30" s="2"/>
      <c r="M30" s="2"/>
      <c r="N30" s="2"/>
      <c r="O30" s="3">
        <f t="shared" si="2"/>
        <v>347.04</v>
      </c>
      <c r="P30" s="2"/>
      <c r="Q30" s="2"/>
      <c r="R30" s="2">
        <v>229.68</v>
      </c>
      <c r="S30" s="2">
        <v>117.36</v>
      </c>
      <c r="T30" s="2"/>
      <c r="U30" s="2"/>
      <c r="V30" s="2"/>
      <c r="W30" s="2"/>
      <c r="X30" s="3">
        <f t="shared" si="3"/>
        <v>160049.55000000002</v>
      </c>
    </row>
    <row r="31" spans="1:24" ht="12.75">
      <c r="A31" s="30" t="s">
        <v>23</v>
      </c>
      <c r="B31" s="2">
        <v>181523.34</v>
      </c>
      <c r="C31" s="2">
        <v>50808.13</v>
      </c>
      <c r="D31" s="2">
        <f t="shared" si="7"/>
        <v>232331.47</v>
      </c>
      <c r="E31" s="2">
        <v>51674.43</v>
      </c>
      <c r="F31" s="3">
        <f t="shared" si="1"/>
        <v>50350.07</v>
      </c>
      <c r="G31" s="2">
        <v>27087.19</v>
      </c>
      <c r="H31" s="2">
        <v>13183.02</v>
      </c>
      <c r="I31" s="2">
        <v>8798.94</v>
      </c>
      <c r="J31" s="2"/>
      <c r="K31" s="2"/>
      <c r="L31" s="2"/>
      <c r="M31" s="2"/>
      <c r="N31" s="2"/>
      <c r="O31" s="3">
        <f t="shared" si="2"/>
        <v>1280.92</v>
      </c>
      <c r="P31" s="2"/>
      <c r="Q31" s="2"/>
      <c r="R31" s="2">
        <v>1280.92</v>
      </c>
      <c r="S31" s="5"/>
      <c r="T31" s="2"/>
      <c r="U31" s="2"/>
      <c r="V31" s="2"/>
      <c r="W31" s="2"/>
      <c r="X31" s="3">
        <f t="shared" si="3"/>
        <v>334355.97000000003</v>
      </c>
    </row>
    <row r="32" spans="1:24" ht="12.75">
      <c r="A32" s="1"/>
      <c r="B32" s="2"/>
      <c r="C32" s="2"/>
      <c r="D32" s="2">
        <f t="shared" si="7"/>
        <v>0</v>
      </c>
      <c r="E32" s="2"/>
      <c r="F32" s="3">
        <f t="shared" si="1"/>
        <v>0</v>
      </c>
      <c r="G32" s="2"/>
      <c r="H32" s="2"/>
      <c r="I32" s="2"/>
      <c r="J32" s="2"/>
      <c r="K32" s="2"/>
      <c r="L32" s="2"/>
      <c r="M32" s="2"/>
      <c r="N32" s="2"/>
      <c r="O32" s="3">
        <f t="shared" si="2"/>
        <v>0</v>
      </c>
      <c r="P32" s="2"/>
      <c r="Q32" s="2"/>
      <c r="R32" s="2"/>
      <c r="S32" s="2"/>
      <c r="T32" s="2"/>
      <c r="U32" s="2"/>
      <c r="V32" s="2"/>
      <c r="W32" s="2"/>
      <c r="X32" s="3">
        <f t="shared" si="3"/>
        <v>0</v>
      </c>
    </row>
    <row r="33" spans="1:24" ht="12.75">
      <c r="A33" s="1"/>
      <c r="B33" s="2"/>
      <c r="C33" s="2"/>
      <c r="D33" s="2">
        <f t="shared" si="7"/>
        <v>0</v>
      </c>
      <c r="E33" s="2"/>
      <c r="F33" s="3">
        <f t="shared" si="1"/>
        <v>0</v>
      </c>
      <c r="G33" s="2"/>
      <c r="H33" s="2"/>
      <c r="I33" s="2"/>
      <c r="J33" s="2"/>
      <c r="K33" s="2"/>
      <c r="L33" s="2"/>
      <c r="M33" s="2"/>
      <c r="N33" s="2"/>
      <c r="O33" s="3">
        <f t="shared" si="2"/>
        <v>0</v>
      </c>
      <c r="P33" s="2"/>
      <c r="Q33" s="2"/>
      <c r="R33" s="2"/>
      <c r="S33" s="2"/>
      <c r="T33" s="2"/>
      <c r="U33" s="2"/>
      <c r="V33" s="2"/>
      <c r="W33" s="2"/>
      <c r="X33" s="3">
        <f t="shared" si="3"/>
        <v>0</v>
      </c>
    </row>
    <row r="34" spans="1:24" ht="12.75">
      <c r="A34" s="1"/>
      <c r="B34" s="2"/>
      <c r="C34" s="2"/>
      <c r="D34" s="2">
        <f t="shared" si="7"/>
        <v>0</v>
      </c>
      <c r="E34" s="2"/>
      <c r="F34" s="3">
        <f t="shared" si="1"/>
        <v>0</v>
      </c>
      <c r="G34" s="2"/>
      <c r="H34" s="2"/>
      <c r="I34" s="2"/>
      <c r="J34" s="2"/>
      <c r="K34" s="2"/>
      <c r="L34" s="2"/>
      <c r="M34" s="2"/>
      <c r="N34" s="2"/>
      <c r="O34" s="3">
        <f t="shared" si="2"/>
        <v>0</v>
      </c>
      <c r="P34" s="2"/>
      <c r="Q34" s="2"/>
      <c r="R34" s="2"/>
      <c r="S34" s="2"/>
      <c r="T34" s="2"/>
      <c r="U34" s="2"/>
      <c r="V34" s="2"/>
      <c r="W34" s="2"/>
      <c r="X34" s="3">
        <f t="shared" si="3"/>
        <v>0</v>
      </c>
    </row>
    <row r="35" spans="1:24" ht="12.75">
      <c r="A35" s="6"/>
      <c r="B35" s="2"/>
      <c r="C35" s="2"/>
      <c r="D35" s="2">
        <f t="shared" si="7"/>
        <v>0</v>
      </c>
      <c r="E35" s="2"/>
      <c r="F35" s="3">
        <f t="shared" si="1"/>
        <v>0</v>
      </c>
      <c r="G35" s="2"/>
      <c r="H35" s="2"/>
      <c r="I35" s="2"/>
      <c r="J35" s="2"/>
      <c r="K35" s="2"/>
      <c r="L35" s="2"/>
      <c r="M35" s="2"/>
      <c r="N35" s="2"/>
      <c r="O35" s="3">
        <f t="shared" si="2"/>
        <v>0</v>
      </c>
      <c r="P35" s="2"/>
      <c r="Q35" s="2"/>
      <c r="R35" s="2"/>
      <c r="S35" s="2"/>
      <c r="T35" s="2"/>
      <c r="U35" s="2"/>
      <c r="V35" s="2"/>
      <c r="W35" s="2"/>
      <c r="X35" s="3">
        <f t="shared" si="3"/>
        <v>0</v>
      </c>
    </row>
    <row r="36" spans="1:24" ht="12.75">
      <c r="A36" s="1" t="s">
        <v>6</v>
      </c>
      <c r="B36" s="3">
        <f aca="true" t="shared" si="8" ref="B36:G36">SUM(B9:B35)</f>
        <v>2454172.92</v>
      </c>
      <c r="C36" s="3">
        <f t="shared" si="8"/>
        <v>625517.25</v>
      </c>
      <c r="D36" s="3">
        <f t="shared" si="8"/>
        <v>3079690.1700000004</v>
      </c>
      <c r="E36" s="3">
        <f>SUM(E9:E35)</f>
        <v>684974.9</v>
      </c>
      <c r="F36" s="3">
        <f t="shared" si="1"/>
        <v>1133196.56</v>
      </c>
      <c r="G36" s="2">
        <f t="shared" si="8"/>
        <v>408562.13</v>
      </c>
      <c r="H36" s="2">
        <f>SUM(H9:H35)</f>
        <v>185333.95</v>
      </c>
      <c r="I36" s="2">
        <f>SUM(I9:I35)</f>
        <v>206334.61</v>
      </c>
      <c r="J36" s="2">
        <f>SUM(J9:J35)</f>
        <v>0</v>
      </c>
      <c r="K36" s="2"/>
      <c r="L36" s="2"/>
      <c r="M36" s="2"/>
      <c r="N36" s="2">
        <f>SUM(N9:N35)</f>
        <v>1672.46</v>
      </c>
      <c r="O36" s="3">
        <f t="shared" si="2"/>
        <v>331293.41</v>
      </c>
      <c r="P36" s="2">
        <f aca="true" t="shared" si="9" ref="P36:U36">SUM(P10:P35)</f>
        <v>316200</v>
      </c>
      <c r="Q36" s="2">
        <f t="shared" si="9"/>
        <v>1558.8</v>
      </c>
      <c r="R36" s="2">
        <f>SUM(R9:R35)</f>
        <v>13182.51</v>
      </c>
      <c r="S36" s="2">
        <f>SUM(S9:S35)</f>
        <v>352.1</v>
      </c>
      <c r="T36" s="2">
        <f t="shared" si="9"/>
        <v>0</v>
      </c>
      <c r="U36" s="2">
        <f t="shared" si="9"/>
        <v>0</v>
      </c>
      <c r="V36" s="3">
        <f>SUM(V9:V35)</f>
        <v>0</v>
      </c>
      <c r="W36" s="2"/>
      <c r="X36" s="3">
        <f t="shared" si="3"/>
        <v>4897861.630000001</v>
      </c>
    </row>
    <row r="37" spans="1:24" ht="12.75">
      <c r="A37" s="1" t="s">
        <v>25</v>
      </c>
      <c r="B37" s="3">
        <f>SUM(B36,B8)</f>
        <v>3185743.78</v>
      </c>
      <c r="C37" s="3">
        <f>SUM(C36,C8)</f>
        <v>802106.9</v>
      </c>
      <c r="D37" s="3">
        <f>D8+D36</f>
        <v>3987850.6800000006</v>
      </c>
      <c r="E37" s="3">
        <f>E8+E36</f>
        <v>886965.0700000001</v>
      </c>
      <c r="F37" s="3">
        <f t="shared" si="1"/>
        <v>1483557.87</v>
      </c>
      <c r="G37" s="2">
        <f>G8+G36</f>
        <v>426966.39</v>
      </c>
      <c r="H37" s="2">
        <f>H8+H36</f>
        <v>269543.97000000003</v>
      </c>
      <c r="I37" s="2">
        <f>I8+I36</f>
        <v>229787.43</v>
      </c>
      <c r="J37" s="2">
        <f>J8+J36</f>
        <v>0</v>
      </c>
      <c r="K37" s="2"/>
      <c r="L37" s="2"/>
      <c r="M37" s="2"/>
      <c r="N37" s="2">
        <f>N8+N36</f>
        <v>5403.98</v>
      </c>
      <c r="O37" s="3">
        <f t="shared" si="2"/>
        <v>551856.1</v>
      </c>
      <c r="P37" s="2">
        <f aca="true" t="shared" si="10" ref="P37:U37">P8+P36</f>
        <v>527000</v>
      </c>
      <c r="Q37" s="2">
        <f t="shared" si="10"/>
        <v>5578.2</v>
      </c>
      <c r="R37" s="2">
        <f t="shared" si="10"/>
        <v>18724.760000000002</v>
      </c>
      <c r="S37" s="2">
        <f t="shared" si="10"/>
        <v>352.1</v>
      </c>
      <c r="T37" s="2">
        <f t="shared" si="10"/>
        <v>201.04</v>
      </c>
      <c r="U37" s="2">
        <f t="shared" si="10"/>
        <v>0</v>
      </c>
      <c r="V37" s="3">
        <f>SUM(V36,V8)</f>
        <v>0</v>
      </c>
      <c r="W37" s="2"/>
      <c r="X37" s="3">
        <f>D37+E37+F37+U37+V37</f>
        <v>6358373.620000001</v>
      </c>
    </row>
    <row r="38" spans="1:24" ht="12.75">
      <c r="A38" s="20" t="s">
        <v>53</v>
      </c>
      <c r="B38" s="8">
        <v>2111</v>
      </c>
      <c r="C38" s="1">
        <v>2111</v>
      </c>
      <c r="D38" s="1">
        <v>2110</v>
      </c>
      <c r="E38" s="1">
        <v>2120</v>
      </c>
      <c r="F38" s="1">
        <v>2200</v>
      </c>
      <c r="G38" s="1">
        <v>2210</v>
      </c>
      <c r="H38" s="1">
        <v>2230</v>
      </c>
      <c r="I38" s="1">
        <v>2240</v>
      </c>
      <c r="J38" s="1">
        <v>2800</v>
      </c>
      <c r="K38" s="1"/>
      <c r="L38" s="1"/>
      <c r="M38" s="1"/>
      <c r="N38" s="1">
        <v>2250</v>
      </c>
      <c r="O38" s="1">
        <v>2270</v>
      </c>
      <c r="P38" s="1">
        <v>2271</v>
      </c>
      <c r="Q38" s="1">
        <v>2272</v>
      </c>
      <c r="R38" s="1">
        <v>2273</v>
      </c>
      <c r="S38" s="1">
        <v>2274</v>
      </c>
      <c r="T38" s="1">
        <v>2275</v>
      </c>
      <c r="U38" s="1">
        <v>2282</v>
      </c>
      <c r="V38" s="1">
        <v>2730</v>
      </c>
      <c r="W38" s="2"/>
      <c r="X38" s="3"/>
    </row>
  </sheetData>
  <sheetProtection/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3">
      <selection activeCell="A38" sqref="A38"/>
    </sheetView>
  </sheetViews>
  <sheetFormatPr defaultColWidth="9.00390625" defaultRowHeight="12.75"/>
  <cols>
    <col min="1" max="1" width="18.125" style="0" customWidth="1"/>
    <col min="2" max="2" width="11.875" style="0" customWidth="1"/>
    <col min="3" max="3" width="10.375" style="0" customWidth="1"/>
    <col min="4" max="4" width="11.00390625" style="0" customWidth="1"/>
    <col min="5" max="5" width="10.625" style="0" customWidth="1"/>
    <col min="6" max="6" width="10.75390625" style="0" customWidth="1"/>
    <col min="7" max="7" width="9.25390625" style="0" customWidth="1"/>
    <col min="8" max="8" width="10.25390625" style="0" customWidth="1"/>
    <col min="9" max="9" width="9.75390625" style="0" customWidth="1"/>
    <col min="10" max="10" width="6.875" style="0" customWidth="1"/>
    <col min="11" max="11" width="3.375" style="0" customWidth="1"/>
    <col min="12" max="12" width="2.875" style="0" customWidth="1"/>
    <col min="13" max="13" width="2.375" style="0" customWidth="1"/>
    <col min="14" max="14" width="8.125" style="0" customWidth="1"/>
    <col min="15" max="15" width="9.375" style="0" customWidth="1"/>
    <col min="16" max="16" width="10.25390625" style="0" customWidth="1"/>
    <col min="17" max="17" width="9.875" style="0" customWidth="1"/>
    <col min="18" max="19" width="9.25390625" style="0" customWidth="1"/>
    <col min="20" max="20" width="7.625" style="0" customWidth="1"/>
    <col min="21" max="21" width="5.75390625" style="0" customWidth="1"/>
    <col min="22" max="22" width="10.00390625" style="0" customWidth="1"/>
    <col min="23" max="23" width="4.00390625" style="0" customWidth="1"/>
    <col min="24" max="24" width="10.125" style="0" customWidth="1"/>
    <col min="25" max="25" width="11.625" style="0" bestFit="1" customWidth="1"/>
  </cols>
  <sheetData>
    <row r="1" spans="1:24" ht="12.75">
      <c r="A1" s="34" t="s">
        <v>0</v>
      </c>
      <c r="B1" s="2">
        <f>SUM('за 8міс.19 р.'!B1+'вересень 19 р.'!B1)</f>
        <v>0</v>
      </c>
      <c r="C1" s="2">
        <f>SUM('за 8міс.19 р.'!C1+'вересень 19 р.'!C1)</f>
        <v>0</v>
      </c>
      <c r="D1" s="2">
        <f>SUM('за 8міс.19 р.'!D1+'вересень 19 р.'!D1)</f>
        <v>0</v>
      </c>
      <c r="E1" s="2">
        <f>SUM('за 8міс.19 р.'!E1+'вересень 19 р.'!E1)</f>
        <v>0</v>
      </c>
      <c r="F1" s="2">
        <f>SUM('за 8міс.19 р.'!F1+'вересень 19 р.'!F1)</f>
        <v>0</v>
      </c>
      <c r="G1" s="2">
        <f>SUM('за 8міс.19 р.'!G1+'вересень 19 р.'!G1)</f>
        <v>0</v>
      </c>
      <c r="H1" s="2">
        <f>SUM('за 8міс.19 р.'!H1+'вересень 19 р.'!H1)</f>
        <v>0</v>
      </c>
      <c r="I1" s="2">
        <f>SUM('за 8міс.19 р.'!I1+'вересень 19 р.'!I1)</f>
        <v>0</v>
      </c>
      <c r="J1" s="2">
        <f>SUM('за 8міс.19 р.'!J1+'вересень 19 р.'!J1)</f>
        <v>0</v>
      </c>
      <c r="K1" s="2">
        <f>SUM('за 8міс.19 р.'!K1+'вересень 19 р.'!K1)</f>
        <v>0</v>
      </c>
      <c r="L1" s="2">
        <f>SUM('за 8міс.19 р.'!L1+'вересень 19 р.'!L1)</f>
        <v>0</v>
      </c>
      <c r="M1" s="2">
        <f>SUM('за 8міс.19 р.'!M1+'вересень 19 р.'!M1)</f>
        <v>0</v>
      </c>
      <c r="N1" s="2">
        <f>SUM('за 8міс.19 р.'!N1+'вересень 19 р.'!N1)</f>
        <v>0</v>
      </c>
      <c r="O1" s="2">
        <f>SUM('за 8міс.19 р.'!O1+'вересень 19 р.'!O1)</f>
        <v>0</v>
      </c>
      <c r="P1" s="2">
        <f>SUM('за 8міс.19 р.'!P1+'вересень 19 р.'!P1)</f>
        <v>0</v>
      </c>
      <c r="Q1" s="2">
        <f>SUM('за 8міс.19 р.'!Q1+'вересень 19 р.'!Q1)</f>
        <v>0</v>
      </c>
      <c r="R1" s="2">
        <f>SUM('за 8міс.19 р.'!R1+'вересень 19 р.'!R1)</f>
        <v>0</v>
      </c>
      <c r="S1" s="2">
        <f>SUM('за 8міс.19 р.'!S1+'вересень 19 р.'!S1)</f>
        <v>0</v>
      </c>
      <c r="T1" s="2">
        <f>SUM('за 8міс.19 р.'!T1+'вересень 19 р.'!T1)</f>
        <v>0</v>
      </c>
      <c r="U1" s="2">
        <f>SUM('за 8міс.19 р.'!U1+'вересень 19 р.'!U1)</f>
        <v>0</v>
      </c>
      <c r="V1" s="2">
        <f>SUM('за 8міс.19 р.'!V1+'вересень 19 р.'!V1)</f>
        <v>0</v>
      </c>
      <c r="W1" s="2">
        <f>SUM('за 8міс.19 р.'!W1+'вересень 19 р.'!W1)</f>
        <v>0</v>
      </c>
      <c r="X1" s="2">
        <f>SUM('за 8міс.19 р.'!X1+'вересень 19 р.'!X1)</f>
        <v>0</v>
      </c>
    </row>
    <row r="2" spans="1:24" ht="12.75">
      <c r="A2" s="34" t="s">
        <v>1</v>
      </c>
      <c r="B2" s="2">
        <f>SUM('за 8міс.19 р.'!B2+'вересень 19 р.'!B2)</f>
        <v>0</v>
      </c>
      <c r="C2" s="2">
        <f>SUM('за 8міс.19 р.'!C2+'вересень 19 р.'!C2)</f>
        <v>0</v>
      </c>
      <c r="D2" s="2">
        <f>SUM('за 8міс.19 р.'!D2+'вересень 19 р.'!D2)</f>
        <v>0</v>
      </c>
      <c r="E2" s="2">
        <f>SUM('за 8міс.19 р.'!E2+'вересень 19 р.'!E2)</f>
        <v>0</v>
      </c>
      <c r="F2" s="2">
        <f>SUM('за 8міс.19 р.'!F2+'вересень 19 р.'!F2)</f>
        <v>0</v>
      </c>
      <c r="G2" s="2">
        <f>SUM('за 8міс.19 р.'!G2+'вересень 19 р.'!G2)</f>
        <v>0</v>
      </c>
      <c r="H2" s="2">
        <f>SUM('за 8міс.19 р.'!H2+'вересень 19 р.'!H2)</f>
        <v>0</v>
      </c>
      <c r="I2" s="2">
        <f>SUM('за 8міс.19 р.'!I2+'вересень 19 р.'!I2)</f>
        <v>0</v>
      </c>
      <c r="J2" s="2">
        <f>SUM('за 8міс.19 р.'!J2+'вересень 19 р.'!J2)</f>
        <v>0</v>
      </c>
      <c r="K2" s="2">
        <f>SUM('за 8міс.19 р.'!K2+'вересень 19 р.'!K2)</f>
        <v>0</v>
      </c>
      <c r="L2" s="2">
        <f>SUM('за 8міс.19 р.'!L2+'вересень 19 р.'!L2)</f>
        <v>0</v>
      </c>
      <c r="M2" s="2">
        <f>SUM('за 8міс.19 р.'!M2+'вересень 19 р.'!M2)</f>
        <v>0</v>
      </c>
      <c r="N2" s="2">
        <f>SUM('за 8міс.19 р.'!N2+'вересень 19 р.'!N2)</f>
        <v>0</v>
      </c>
      <c r="O2" s="2">
        <f>SUM('за 8міс.19 р.'!O2+'вересень 19 р.'!O2)</f>
        <v>0</v>
      </c>
      <c r="P2" s="2">
        <f>SUM('за 8міс.19 р.'!P2+'вересень 19 р.'!P2)</f>
        <v>0</v>
      </c>
      <c r="Q2" s="2">
        <f>SUM('за 8міс.19 р.'!Q2+'вересень 19 р.'!Q2)</f>
        <v>0</v>
      </c>
      <c r="R2" s="2">
        <f>SUM('за 8міс.19 р.'!R2+'вересень 19 р.'!R2)</f>
        <v>0</v>
      </c>
      <c r="S2" s="2">
        <f>SUM('за 8міс.19 р.'!S2+'вересень 19 р.'!S2)</f>
        <v>0</v>
      </c>
      <c r="T2" s="2">
        <f>SUM('за 8міс.19 р.'!T2+'вересень 19 р.'!T2)</f>
        <v>0</v>
      </c>
      <c r="U2" s="2">
        <f>SUM('за 8міс.19 р.'!U2+'вересень 19 р.'!U2)</f>
        <v>0</v>
      </c>
      <c r="V2" s="2">
        <f>SUM('за 8міс.19 р.'!V2+'вересень 19 р.'!V2)</f>
        <v>0</v>
      </c>
      <c r="W2" s="2">
        <f>SUM('за 8міс.19 р.'!W2+'вересень 19 р.'!W2)</f>
        <v>0</v>
      </c>
      <c r="X2" s="2">
        <f>SUM('за 8міс.19 р.'!X2+'вересень 19 р.'!X2)</f>
        <v>0</v>
      </c>
    </row>
    <row r="3" spans="1:24" ht="12.75">
      <c r="A3" s="34" t="s">
        <v>2</v>
      </c>
      <c r="B3" s="2">
        <f>SUM('за 8міс.19 р.'!B3+'вересень 19 р.'!B3)</f>
        <v>0</v>
      </c>
      <c r="C3" s="2">
        <f>SUM('за 8міс.19 р.'!C3+'вересень 19 р.'!C3)</f>
        <v>0</v>
      </c>
      <c r="D3" s="2">
        <f>SUM('за 8міс.19 р.'!D3+'вересень 19 р.'!D3)</f>
        <v>0</v>
      </c>
      <c r="E3" s="2">
        <f>SUM('за 8міс.19 р.'!E3+'вересень 19 р.'!E3)</f>
        <v>0</v>
      </c>
      <c r="F3" s="2">
        <f>SUM('за 8міс.19 р.'!F3+'вересень 19 р.'!F3)</f>
        <v>0</v>
      </c>
      <c r="G3" s="2">
        <f>SUM('за 8міс.19 р.'!G3+'вересень 19 р.'!G3)</f>
        <v>0</v>
      </c>
      <c r="H3" s="2">
        <f>SUM('за 8міс.19 р.'!H3+'вересень 19 р.'!H3)</f>
        <v>0</v>
      </c>
      <c r="I3" s="2">
        <f>SUM('за 8міс.19 р.'!I3+'вересень 19 р.'!I3)</f>
        <v>0</v>
      </c>
      <c r="J3" s="2">
        <f>SUM('за 8міс.19 р.'!J3+'вересень 19 р.'!J3)</f>
        <v>0</v>
      </c>
      <c r="K3" s="2">
        <f>SUM('за 8міс.19 р.'!K3+'вересень 19 р.'!K3)</f>
        <v>0</v>
      </c>
      <c r="L3" s="2">
        <f>SUM('за 8міс.19 р.'!L3+'вересень 19 р.'!L3)</f>
        <v>0</v>
      </c>
      <c r="M3" s="2">
        <f>SUM('за 8міс.19 р.'!M3+'вересень 19 р.'!M3)</f>
        <v>0</v>
      </c>
      <c r="N3" s="2">
        <f>SUM('за 8міс.19 р.'!N3+'вересень 19 р.'!N3)</f>
        <v>0</v>
      </c>
      <c r="O3" s="2">
        <f>SUM('за 8міс.19 р.'!O3+'вересень 19 р.'!O3)</f>
        <v>0</v>
      </c>
      <c r="P3" s="2">
        <f>SUM('за 8міс.19 р.'!P3+'вересень 19 р.'!P3)</f>
        <v>0</v>
      </c>
      <c r="Q3" s="2">
        <f>SUM('за 8міс.19 р.'!Q3+'вересень 19 р.'!Q3)</f>
        <v>0</v>
      </c>
      <c r="R3" s="2">
        <f>SUM('за 8міс.19 р.'!R3+'вересень 19 р.'!R3)</f>
        <v>0</v>
      </c>
      <c r="S3" s="2">
        <f>SUM('за 8міс.19 р.'!S3+'вересень 19 р.'!S3)</f>
        <v>0</v>
      </c>
      <c r="T3" s="2">
        <f>SUM('за 8міс.19 р.'!T3+'вересень 19 р.'!T3)</f>
        <v>0</v>
      </c>
      <c r="U3" s="2">
        <f>SUM('за 8міс.19 р.'!U3+'вересень 19 р.'!U3)</f>
        <v>0</v>
      </c>
      <c r="V3" s="2">
        <f>SUM('за 8міс.19 р.'!V3+'вересень 19 р.'!V3)</f>
        <v>0</v>
      </c>
      <c r="W3" s="2">
        <f>SUM('за 8міс.19 р.'!W3+'вересень 19 р.'!W3)</f>
        <v>0</v>
      </c>
      <c r="X3" s="2">
        <f>SUM('за 8міс.19 р.'!X3+'вересень 19 р.'!X3)</f>
        <v>0</v>
      </c>
    </row>
    <row r="4" spans="1:24" ht="12.75">
      <c r="A4" s="34" t="s">
        <v>3</v>
      </c>
      <c r="B4" s="2">
        <f>SUM('за 8міс.19 р.'!B4+'вересень 19 р.'!B4)</f>
        <v>0</v>
      </c>
      <c r="C4" s="2">
        <f>SUM('за 8міс.19 р.'!C4+'вересень 19 р.'!C4)</f>
        <v>0</v>
      </c>
      <c r="D4" s="2">
        <f>SUM('за 8міс.19 р.'!D4+'вересень 19 р.'!D4)</f>
        <v>0</v>
      </c>
      <c r="E4" s="2">
        <f>SUM('за 8міс.19 р.'!E4+'вересень 19 р.'!E4)</f>
        <v>0</v>
      </c>
      <c r="F4" s="2">
        <f>SUM('за 8міс.19 р.'!F4+'вересень 19 р.'!F4)</f>
        <v>0</v>
      </c>
      <c r="G4" s="2">
        <f>SUM('за 8міс.19 р.'!G4+'вересень 19 р.'!G4)</f>
        <v>0</v>
      </c>
      <c r="H4" s="2">
        <f>SUM('за 8міс.19 р.'!H4+'вересень 19 р.'!H4)</f>
        <v>0</v>
      </c>
      <c r="I4" s="2">
        <f>SUM('за 8міс.19 р.'!I4+'вересень 19 р.'!I4)</f>
        <v>0</v>
      </c>
      <c r="J4" s="2">
        <f>SUM('за 8міс.19 р.'!J4+'вересень 19 р.'!J4)</f>
        <v>0</v>
      </c>
      <c r="K4" s="2">
        <f>SUM('за 8міс.19 р.'!K4+'вересень 19 р.'!K4)</f>
        <v>0</v>
      </c>
      <c r="L4" s="2">
        <f>SUM('за 8міс.19 р.'!L4+'вересень 19 р.'!L4)</f>
        <v>0</v>
      </c>
      <c r="M4" s="2">
        <f>SUM('за 8міс.19 р.'!M4+'вересень 19 р.'!M4)</f>
        <v>0</v>
      </c>
      <c r="N4" s="2">
        <f>SUM('за 8міс.19 р.'!N4+'вересень 19 р.'!N4)</f>
        <v>0</v>
      </c>
      <c r="O4" s="2">
        <f>SUM('за 8міс.19 р.'!O4+'вересень 19 р.'!O4)</f>
        <v>0</v>
      </c>
      <c r="P4" s="2">
        <f>SUM('за 8міс.19 р.'!P4+'вересень 19 р.'!P4)</f>
        <v>0</v>
      </c>
      <c r="Q4" s="2">
        <f>SUM('за 8міс.19 р.'!Q4+'вересень 19 р.'!Q4)</f>
        <v>0</v>
      </c>
      <c r="R4" s="2">
        <f>SUM('за 8міс.19 р.'!R4+'вересень 19 р.'!R4)</f>
        <v>0</v>
      </c>
      <c r="S4" s="2">
        <f>SUM('за 8міс.19 р.'!S4+'вересень 19 р.'!S4)</f>
        <v>0</v>
      </c>
      <c r="T4" s="2">
        <f>SUM('за 8міс.19 р.'!T4+'вересень 19 р.'!T4)</f>
        <v>0</v>
      </c>
      <c r="U4" s="2">
        <f>SUM('за 8міс.19 р.'!U4+'вересень 19 р.'!U4)</f>
        <v>0</v>
      </c>
      <c r="V4" s="2">
        <f>SUM('за 8міс.19 р.'!V4+'вересень 19 р.'!V4)</f>
        <v>0</v>
      </c>
      <c r="W4" s="2">
        <f>SUM('за 8міс.19 р.'!W4+'вересень 19 р.'!W4)</f>
        <v>0</v>
      </c>
      <c r="X4" s="2">
        <f>SUM('за 8міс.19 р.'!X4+'вересень 19 р.'!X4)</f>
        <v>0</v>
      </c>
    </row>
    <row r="5" spans="1:24" ht="12.75">
      <c r="A5" s="34" t="s">
        <v>4</v>
      </c>
      <c r="B5" s="2">
        <f>SUM('за 8міс.19 р.'!B5+'вересень 19 р.'!B5)</f>
        <v>3977303.3900000006</v>
      </c>
      <c r="C5" s="2">
        <f>SUM('за 8міс.19 р.'!C5+'вересень 19 р.'!C5)</f>
        <v>804276.38</v>
      </c>
      <c r="D5" s="2">
        <f>SUM('за 8міс.19 р.'!D5+'вересень 19 р.'!D5)</f>
        <v>4781579.77</v>
      </c>
      <c r="E5" s="2">
        <f>SUM('за 8міс.19 р.'!E5+'вересень 19 р.'!E5)</f>
        <v>1048036.2499999998</v>
      </c>
      <c r="F5" s="2">
        <f>SUM('за 8міс.19 р.'!F5+'вересень 19 р.'!F5)</f>
        <v>1790222.54</v>
      </c>
      <c r="G5" s="2">
        <f>SUM('за 8міс.19 р.'!G5+'вересень 19 р.'!G5)</f>
        <v>236202.77000000002</v>
      </c>
      <c r="H5" s="2">
        <f>SUM('за 8міс.19 р.'!H5+'вересень 19 р.'!H5)</f>
        <v>278658.57</v>
      </c>
      <c r="I5" s="2">
        <f>SUM('за 8міс.19 р.'!I5+'вересень 19 р.'!I5)</f>
        <v>23436.59</v>
      </c>
      <c r="J5" s="2">
        <f>SUM('за 8міс.19 р.'!J5+'вересень 19 р.'!J5)</f>
        <v>0</v>
      </c>
      <c r="K5" s="2">
        <f>SUM('за 8міс.19 р.'!K5+'вересень 19 р.'!K5)</f>
        <v>0</v>
      </c>
      <c r="L5" s="2">
        <f>SUM('за 8міс.19 р.'!L5+'вересень 19 р.'!L5)</f>
        <v>0</v>
      </c>
      <c r="M5" s="2">
        <f>SUM('за 8міс.19 р.'!M5+'вересень 19 р.'!M5)</f>
        <v>0</v>
      </c>
      <c r="N5" s="2">
        <f>SUM('за 8міс.19 р.'!N5+'вересень 19 р.'!N5)</f>
        <v>10620.92</v>
      </c>
      <c r="O5" s="2">
        <f>SUM('за 8міс.19 р.'!O5+'вересень 19 р.'!O5)</f>
        <v>1241303.69</v>
      </c>
      <c r="P5" s="2">
        <f>SUM('за 8міс.19 р.'!P5+'вересень 19 р.'!P5)</f>
        <v>1079190.91</v>
      </c>
      <c r="Q5" s="2">
        <f>SUM('за 8міс.19 р.'!Q5+'вересень 19 р.'!Q5)</f>
        <v>14546.400000000001</v>
      </c>
      <c r="R5" s="2">
        <f>SUM('за 8міс.19 р.'!R5+'вересень 19 р.'!R5)</f>
        <v>146246.57</v>
      </c>
      <c r="S5" s="2">
        <f>SUM('за 8міс.19 р.'!S5+'вересень 19 р.'!S5)</f>
        <v>0</v>
      </c>
      <c r="T5" s="2">
        <f>SUM('за 8міс.19 р.'!T5+'вересень 19 р.'!T5)</f>
        <v>1319.81</v>
      </c>
      <c r="U5" s="2">
        <f>SUM('за 8міс.19 р.'!U5+'вересень 19 р.'!U5)</f>
        <v>0</v>
      </c>
      <c r="V5" s="2">
        <f>SUM('за 8міс.19 р.'!V5+'вересень 19 р.'!V5)</f>
        <v>0</v>
      </c>
      <c r="W5" s="2">
        <f>SUM('за 8міс.19 р.'!W5+'вересень 19 р.'!W5)</f>
        <v>0</v>
      </c>
      <c r="X5" s="2">
        <f>SUM('за 8міс.19 р.'!X5+'вересень 19 р.'!X5)</f>
        <v>7619838.5600000005</v>
      </c>
    </row>
    <row r="6" spans="1:24" ht="12.75">
      <c r="A6" s="34" t="s">
        <v>5</v>
      </c>
      <c r="B6" s="2">
        <f>SUM('за 8міс.19 р.'!B6+'вересень 19 р.'!B6)</f>
        <v>2577539.69</v>
      </c>
      <c r="C6" s="2">
        <f>SUM('за 8міс.19 р.'!C6+'вересень 19 р.'!C6)</f>
        <v>835182.14</v>
      </c>
      <c r="D6" s="2">
        <f>SUM('за 8міс.19 р.'!D6+'вересень 19 р.'!D6)</f>
        <v>3412721.83</v>
      </c>
      <c r="E6" s="2">
        <f>SUM('за 8міс.19 р.'!E6+'вересень 19 р.'!E6)</f>
        <v>750433.2299999999</v>
      </c>
      <c r="F6" s="2">
        <f>SUM('за 8міс.19 р.'!F6+'вересень 19 р.'!F6)</f>
        <v>824957.92</v>
      </c>
      <c r="G6" s="2">
        <f>SUM('за 8міс.19 р.'!G6+'вересень 19 р.'!G6)</f>
        <v>129453.03</v>
      </c>
      <c r="H6" s="2">
        <f>SUM('за 8міс.19 р.'!H6+'вересень 19 р.'!H6)</f>
        <v>162185.58999999997</v>
      </c>
      <c r="I6" s="2">
        <f>SUM('за 8міс.19 р.'!I6+'вересень 19 р.'!I6)</f>
        <v>46247.11</v>
      </c>
      <c r="J6" s="2">
        <f>SUM('за 8міс.19 р.'!J6+'вересень 19 р.'!J6)</f>
        <v>0</v>
      </c>
      <c r="K6" s="2">
        <f>SUM('за 8міс.19 р.'!K6+'вересень 19 р.'!K6)</f>
        <v>0</v>
      </c>
      <c r="L6" s="2">
        <f>SUM('за 8міс.19 р.'!L6+'вересень 19 р.'!L6)</f>
        <v>0</v>
      </c>
      <c r="M6" s="2">
        <f>SUM('за 8міс.19 р.'!M6+'вересень 19 р.'!M6)</f>
        <v>0</v>
      </c>
      <c r="N6" s="2">
        <f>SUM('за 8міс.19 р.'!N6+'вересень 19 р.'!N6)</f>
        <v>7942.33</v>
      </c>
      <c r="O6" s="2">
        <f>SUM('за 8міс.19 р.'!O6+'вересень 19 р.'!O6)</f>
        <v>479129.86</v>
      </c>
      <c r="P6" s="2">
        <f>SUM('за 8міс.19 р.'!P6+'вересень 19 р.'!P6)</f>
        <v>0</v>
      </c>
      <c r="Q6" s="2">
        <f>SUM('за 8міс.19 р.'!Q6+'вересень 19 р.'!Q6)</f>
        <v>54166.2</v>
      </c>
      <c r="R6" s="2">
        <f>SUM('за 8міс.19 р.'!R6+'вересень 19 р.'!R6)</f>
        <v>35107.28</v>
      </c>
      <c r="S6" s="2">
        <f>SUM('за 8міс.19 р.'!S6+'вересень 19 р.'!S6)</f>
        <v>388986.2</v>
      </c>
      <c r="T6" s="2">
        <f>SUM('за 8міс.19 р.'!T6+'вересень 19 р.'!T6)</f>
        <v>870.18</v>
      </c>
      <c r="U6" s="2">
        <f>SUM('за 8міс.19 р.'!U6+'вересень 19 р.'!U6)</f>
        <v>0</v>
      </c>
      <c r="V6" s="2">
        <f>SUM('за 8міс.19 р.'!V6+'вересень 19 р.'!V6)</f>
        <v>0</v>
      </c>
      <c r="W6" s="2">
        <f>SUM('за 8міс.19 р.'!W6+'вересень 19 р.'!W6)</f>
        <v>0</v>
      </c>
      <c r="X6" s="2">
        <f>SUM('за 8міс.19 р.'!X6+'вересень 19 р.'!X6)</f>
        <v>4988112.9799999995</v>
      </c>
    </row>
    <row r="7" spans="1:24" ht="12.75">
      <c r="A7" s="34"/>
      <c r="B7" s="2">
        <f>SUM('за 8міс.19 р.'!B7+'вересень 19 р.'!B7)</f>
        <v>0</v>
      </c>
      <c r="C7" s="2">
        <f>SUM('за 8міс.19 р.'!C7+'вересень 19 р.'!C7)</f>
        <v>0</v>
      </c>
      <c r="D7" s="2">
        <f>SUM('за 8міс.19 р.'!D7+'вересень 19 р.'!D7)</f>
        <v>0</v>
      </c>
      <c r="E7" s="2">
        <f>SUM('за 8міс.19 р.'!E7+'вересень 19 р.'!E7)</f>
        <v>0</v>
      </c>
      <c r="F7" s="2">
        <f>SUM('за 8міс.19 р.'!F7+'вересень 19 р.'!F7)</f>
        <v>0</v>
      </c>
      <c r="G7" s="2">
        <f>SUM('за 8міс.19 р.'!G7+'вересень 19 р.'!G7)</f>
        <v>0</v>
      </c>
      <c r="H7" s="2">
        <f>SUM('за 8міс.19 р.'!H7+'вересень 19 р.'!H7)</f>
        <v>0</v>
      </c>
      <c r="I7" s="2">
        <f>SUM('за 8міс.19 р.'!I7+'вересень 19 р.'!I7)</f>
        <v>0</v>
      </c>
      <c r="J7" s="2">
        <f>SUM('за 8міс.19 р.'!J7+'вересень 19 р.'!J7)</f>
        <v>0</v>
      </c>
      <c r="K7" s="2">
        <f>SUM('за 8міс.19 р.'!K7+'вересень 19 р.'!K7)</f>
        <v>0</v>
      </c>
      <c r="L7" s="2">
        <f>SUM('за 8міс.19 р.'!L7+'вересень 19 р.'!L7)</f>
        <v>0</v>
      </c>
      <c r="M7" s="2">
        <f>SUM('за 8міс.19 р.'!M7+'вересень 19 р.'!M7)</f>
        <v>0</v>
      </c>
      <c r="N7" s="2">
        <f>SUM('за 8міс.19 р.'!N7+'вересень 19 р.'!N7)</f>
        <v>0</v>
      </c>
      <c r="O7" s="2">
        <f>SUM('за 8міс.19 р.'!O7+'вересень 19 р.'!O7)</f>
        <v>0</v>
      </c>
      <c r="P7" s="2">
        <f>SUM('за 8міс.19 р.'!P7+'вересень 19 р.'!P7)</f>
        <v>0</v>
      </c>
      <c r="Q7" s="2">
        <f>SUM('за 8міс.19 р.'!Q7+'вересень 19 р.'!Q7)</f>
        <v>0</v>
      </c>
      <c r="R7" s="2">
        <f>SUM('за 8міс.19 р.'!R7+'вересень 19 р.'!R7)</f>
        <v>0</v>
      </c>
      <c r="S7" s="2">
        <f>SUM('за 8міс.19 р.'!S7+'вересень 19 р.'!S7)</f>
        <v>0</v>
      </c>
      <c r="T7" s="2">
        <f>SUM('за 8міс.19 р.'!T7+'вересень 19 р.'!T7)</f>
        <v>0</v>
      </c>
      <c r="U7" s="2">
        <f>SUM('за 8міс.19 р.'!U7+'вересень 19 р.'!U7)</f>
        <v>0</v>
      </c>
      <c r="V7" s="2">
        <f>SUM('за 8міс.19 р.'!V7+'вересень 19 р.'!V7)</f>
        <v>0</v>
      </c>
      <c r="W7" s="2">
        <f>SUM('за 8міс.19 р.'!W7+'вересень 19 р.'!W7)</f>
        <v>0</v>
      </c>
      <c r="X7" s="2">
        <f>SUM('за 8міс.19 р.'!X7+'вересень 19 р.'!X7)</f>
        <v>0</v>
      </c>
    </row>
    <row r="8" spans="1:24" ht="12.75">
      <c r="A8" s="9" t="s">
        <v>6</v>
      </c>
      <c r="B8" s="2">
        <f>SUM('за 8міс.19 р.'!B8+'вересень 19 р.'!B8)</f>
        <v>6554843.079999999</v>
      </c>
      <c r="C8" s="2">
        <f>SUM('за 8міс.19 р.'!C8+'вересень 19 р.'!C8)</f>
        <v>1639458.52</v>
      </c>
      <c r="D8" s="2">
        <f>SUM('за 8міс.19 р.'!D8+'вересень 19 р.'!D8)</f>
        <v>8194301.6</v>
      </c>
      <c r="E8" s="2">
        <f>SUM('за 8міс.19 р.'!E8+'вересень 19 р.'!E8)</f>
        <v>1798469.4899999998</v>
      </c>
      <c r="F8" s="2">
        <f>SUM('за 8міс.19 р.'!F8+'вересень 19 р.'!F8)</f>
        <v>2615180.4600000004</v>
      </c>
      <c r="G8" s="2">
        <f>SUM('за 8міс.19 р.'!G8+'вересень 19 р.'!G8)</f>
        <v>365655.8</v>
      </c>
      <c r="H8" s="2">
        <f>SUM('за 8міс.19 р.'!H8+'вересень 19 р.'!H8)</f>
        <v>440844.16000000003</v>
      </c>
      <c r="I8" s="2">
        <f>SUM('за 8міс.19 р.'!I8+'вересень 19 р.'!I8)</f>
        <v>69683.70000000001</v>
      </c>
      <c r="J8" s="2">
        <f>SUM('за 8міс.19 р.'!J8+'вересень 19 р.'!J8)</f>
        <v>0</v>
      </c>
      <c r="K8" s="2">
        <f>SUM('за 8міс.19 р.'!K8+'вересень 19 р.'!K8)</f>
        <v>0</v>
      </c>
      <c r="L8" s="2">
        <f>SUM('за 8міс.19 р.'!L8+'вересень 19 р.'!L8)</f>
        <v>0</v>
      </c>
      <c r="M8" s="2">
        <f>SUM('за 8міс.19 р.'!M8+'вересень 19 р.'!M8)</f>
        <v>0</v>
      </c>
      <c r="N8" s="2">
        <f>SUM('за 8міс.19 р.'!N8+'вересень 19 р.'!N8)</f>
        <v>18563.25</v>
      </c>
      <c r="O8" s="2">
        <f>SUM('за 8міс.19 р.'!O8+'вересень 19 р.'!O8)</f>
        <v>1720433.5500000003</v>
      </c>
      <c r="P8" s="2">
        <f>SUM('за 8міс.19 р.'!P8+'вересень 19 р.'!P8)</f>
        <v>1079190.91</v>
      </c>
      <c r="Q8" s="2">
        <f>SUM('за 8міс.19 р.'!Q8+'вересень 19 р.'!Q8)</f>
        <v>68712.6</v>
      </c>
      <c r="R8" s="2">
        <f>SUM('за 8міс.19 р.'!R8+'вересень 19 р.'!R8)</f>
        <v>181353.85</v>
      </c>
      <c r="S8" s="2">
        <f>SUM('за 8міс.19 р.'!S8+'вересень 19 р.'!S8)</f>
        <v>388986.2</v>
      </c>
      <c r="T8" s="2">
        <f>SUM('за 8міс.19 р.'!T8+'вересень 19 р.'!T8)</f>
        <v>2189.9900000000002</v>
      </c>
      <c r="U8" s="2">
        <f>SUM('за 8міс.19 р.'!U8+'вересень 19 р.'!U8)</f>
        <v>0</v>
      </c>
      <c r="V8" s="2">
        <f>SUM('за 8міс.19 р.'!V8+'вересень 19 р.'!V8)</f>
        <v>0</v>
      </c>
      <c r="W8" s="2">
        <f>SUM('за 8міс.19 р.'!W8+'вересень 19 р.'!W8)</f>
        <v>0</v>
      </c>
      <c r="X8" s="2">
        <f>SUM('за 8міс.19 р.'!X8+'вересень 19 р.'!X8)</f>
        <v>12607951.549999999</v>
      </c>
    </row>
    <row r="9" spans="1:24" ht="12.75">
      <c r="A9" s="34" t="s">
        <v>7</v>
      </c>
      <c r="B9" s="2">
        <f>SUM('за 8міс.19 р.'!B9+'вересень 19 р.'!B9)</f>
        <v>1799583.72</v>
      </c>
      <c r="C9" s="2">
        <f>SUM('за 8міс.19 р.'!C9+'вересень 19 р.'!C9)</f>
        <v>391056.93000000005</v>
      </c>
      <c r="D9" s="2">
        <f>SUM('за 8міс.19 р.'!D9+'вересень 19 р.'!D9)</f>
        <v>2190640.6500000004</v>
      </c>
      <c r="E9" s="2">
        <f>SUM('за 8міс.19 р.'!E9+'вересень 19 р.'!E9)</f>
        <v>480729.1</v>
      </c>
      <c r="F9" s="2">
        <f>SUM('за 8міс.19 р.'!F9+'вересень 19 р.'!F9)</f>
        <v>743575.2599999999</v>
      </c>
      <c r="G9" s="2">
        <f>SUM('за 8міс.19 р.'!G9+'вересень 19 р.'!G9)</f>
        <v>350540.75</v>
      </c>
      <c r="H9" s="2">
        <f>SUM('за 8міс.19 р.'!H9+'вересень 19 р.'!H9)</f>
        <v>67215.04000000001</v>
      </c>
      <c r="I9" s="2">
        <f>SUM('за 8міс.19 р.'!I9+'вересень 19 р.'!I9)</f>
        <v>45866.14</v>
      </c>
      <c r="J9" s="2">
        <f>SUM('за 8міс.19 р.'!J9+'вересень 19 р.'!J9)</f>
        <v>0</v>
      </c>
      <c r="K9" s="2">
        <f>SUM('за 8міс.19 р.'!K9+'вересень 19 р.'!K9)</f>
        <v>0</v>
      </c>
      <c r="L9" s="2">
        <f>SUM('за 8міс.19 р.'!L9+'вересень 19 р.'!L9)</f>
        <v>0</v>
      </c>
      <c r="M9" s="2">
        <f>SUM('за 8міс.19 р.'!M9+'вересень 19 р.'!M9)</f>
        <v>0</v>
      </c>
      <c r="N9" s="2">
        <f>SUM('за 8міс.19 р.'!N9+'вересень 19 р.'!N9)</f>
        <v>3198.48</v>
      </c>
      <c r="O9" s="2">
        <f>SUM('за 8міс.19 р.'!O9+'вересень 19 р.'!O9)</f>
        <v>276754.85</v>
      </c>
      <c r="P9" s="2">
        <f>SUM('за 8міс.19 р.'!P9+'вересень 19 р.'!P9)</f>
        <v>0</v>
      </c>
      <c r="Q9" s="2">
        <f>SUM('за 8міс.19 р.'!Q9+'вересень 19 р.'!Q9)</f>
        <v>0</v>
      </c>
      <c r="R9" s="2">
        <f>SUM('за 8міс.19 р.'!R9+'вересень 19 р.'!R9)</f>
        <v>22870.18</v>
      </c>
      <c r="S9" s="2">
        <f>SUM('за 8міс.19 р.'!S9+'вересень 19 р.'!S9)</f>
        <v>253884.66999999998</v>
      </c>
      <c r="T9" s="2">
        <f>SUM('за 8міс.19 р.'!T9+'вересень 19 р.'!T9)</f>
        <v>0</v>
      </c>
      <c r="U9" s="2">
        <f>SUM('за 8міс.19 р.'!U9+'вересень 19 р.'!U9)</f>
        <v>0</v>
      </c>
      <c r="V9" s="2">
        <f>SUM('за 8міс.19 р.'!V9+'вересень 19 р.'!V9)</f>
        <v>0</v>
      </c>
      <c r="W9" s="2">
        <f>SUM('за 8міс.19 р.'!W9+'вересень 19 р.'!W9)</f>
        <v>0</v>
      </c>
      <c r="X9" s="2">
        <f>SUM('за 8міс.19 р.'!X9+'вересень 19 р.'!X9)</f>
        <v>3414945.01</v>
      </c>
    </row>
    <row r="10" spans="1:24" ht="12.75">
      <c r="A10" s="34" t="s">
        <v>8</v>
      </c>
      <c r="B10" s="2">
        <f>SUM('за 8міс.19 р.'!B10+'вересень 19 р.'!B10)</f>
        <v>0</v>
      </c>
      <c r="C10" s="2">
        <f>SUM('за 8міс.19 р.'!C10+'вересень 19 р.'!C10)</f>
        <v>0</v>
      </c>
      <c r="D10" s="2">
        <f>SUM('за 8міс.19 р.'!D10+'вересень 19 р.'!D10)</f>
        <v>0</v>
      </c>
      <c r="E10" s="2">
        <f>SUM('за 8міс.19 р.'!E10+'вересень 19 р.'!E10)</f>
        <v>0</v>
      </c>
      <c r="F10" s="2">
        <f>SUM('за 8міс.19 р.'!F10+'вересень 19 р.'!F10)</f>
        <v>0</v>
      </c>
      <c r="G10" s="2">
        <f>SUM('за 8міс.19 р.'!G10+'вересень 19 р.'!G10)</f>
        <v>0</v>
      </c>
      <c r="H10" s="2">
        <f>SUM('за 8міс.19 р.'!H10+'вересень 19 р.'!H10)</f>
        <v>0</v>
      </c>
      <c r="I10" s="2">
        <f>SUM('за 8міс.19 р.'!I10+'вересень 19 р.'!I10)</f>
        <v>0</v>
      </c>
      <c r="J10" s="2">
        <f>SUM('за 8міс.19 р.'!J10+'вересень 19 р.'!J10)</f>
        <v>0</v>
      </c>
      <c r="K10" s="2">
        <f>SUM('за 8міс.19 р.'!K10+'вересень 19 р.'!K10)</f>
        <v>0</v>
      </c>
      <c r="L10" s="2">
        <f>SUM('за 8міс.19 р.'!L10+'вересень 19 р.'!L10)</f>
        <v>0</v>
      </c>
      <c r="M10" s="2">
        <f>SUM('за 8міс.19 р.'!M10+'вересень 19 р.'!M10)</f>
        <v>0</v>
      </c>
      <c r="N10" s="2">
        <f>SUM('за 8міс.19 р.'!N10+'вересень 19 р.'!N10)</f>
        <v>0</v>
      </c>
      <c r="O10" s="2">
        <f>SUM('за 8міс.19 р.'!O10+'вересень 19 р.'!O10)</f>
        <v>0</v>
      </c>
      <c r="P10" s="2">
        <f>SUM('за 8міс.19 р.'!P10+'вересень 19 р.'!P10)</f>
        <v>0</v>
      </c>
      <c r="Q10" s="2">
        <f>SUM('за 8міс.19 р.'!Q10+'вересень 19 р.'!Q10)</f>
        <v>0</v>
      </c>
      <c r="R10" s="2">
        <f>SUM('за 8міс.19 р.'!R10+'вересень 19 р.'!R10)</f>
        <v>0</v>
      </c>
      <c r="S10" s="2">
        <f>SUM('за 8міс.19 р.'!S10+'вересень 19 р.'!S10)</f>
        <v>0</v>
      </c>
      <c r="T10" s="2">
        <f>SUM('за 8міс.19 р.'!T10+'вересень 19 р.'!T10)</f>
        <v>0</v>
      </c>
      <c r="U10" s="2">
        <f>SUM('за 8міс.19 р.'!U10+'вересень 19 р.'!U10)</f>
        <v>0</v>
      </c>
      <c r="V10" s="2">
        <f>SUM('за 8міс.19 р.'!V10+'вересень 19 р.'!V10)</f>
        <v>0</v>
      </c>
      <c r="W10" s="2">
        <f>SUM('за 8міс.19 р.'!W10+'вересень 19 р.'!W10)</f>
        <v>0</v>
      </c>
      <c r="X10" s="2">
        <f>SUM('за 8міс.19 р.'!X10+'вересень 19 р.'!X10)</f>
        <v>0</v>
      </c>
    </row>
    <row r="11" spans="1:24" ht="12.75">
      <c r="A11" s="34" t="s">
        <v>9</v>
      </c>
      <c r="B11" s="2">
        <f>SUM('за 8міс.19 р.'!B11+'вересень 19 р.'!B11)</f>
        <v>1195315.2599999998</v>
      </c>
      <c r="C11" s="2">
        <f>SUM('за 8міс.19 р.'!C11+'вересень 19 р.'!C11)</f>
        <v>379094.3500000001</v>
      </c>
      <c r="D11" s="2">
        <f>SUM('за 8міс.19 р.'!D11+'вересень 19 р.'!D11)</f>
        <v>1574409.61</v>
      </c>
      <c r="E11" s="2">
        <f>SUM('за 8міс.19 р.'!E11+'вересень 19 р.'!E11)</f>
        <v>345249.6</v>
      </c>
      <c r="F11" s="2">
        <f>SUM('за 8міс.19 р.'!F11+'вересень 19 р.'!F11)</f>
        <v>467873.68</v>
      </c>
      <c r="G11" s="2">
        <f>SUM('за 8міс.19 р.'!G11+'вересень 19 р.'!G11)</f>
        <v>132036.47</v>
      </c>
      <c r="H11" s="2">
        <f>SUM('за 8міс.19 р.'!H11+'вересень 19 р.'!H11)</f>
        <v>98589.04000000001</v>
      </c>
      <c r="I11" s="2">
        <f>SUM('за 8міс.19 р.'!I11+'вересень 19 р.'!I11)</f>
        <v>105045.61</v>
      </c>
      <c r="J11" s="2">
        <f>SUM('за 8міс.19 р.'!J11+'вересень 19 р.'!J11)</f>
        <v>0</v>
      </c>
      <c r="K11" s="2">
        <f>SUM('за 8міс.19 р.'!K11+'вересень 19 р.'!K11)</f>
        <v>0</v>
      </c>
      <c r="L11" s="2">
        <f>SUM('за 8міс.19 р.'!L11+'вересень 19 р.'!L11)</f>
        <v>0</v>
      </c>
      <c r="M11" s="2">
        <f>SUM('за 8міс.19 р.'!M11+'вересень 19 р.'!M11)</f>
        <v>0</v>
      </c>
      <c r="N11" s="2">
        <f>SUM('за 8міс.19 р.'!N11+'вересень 19 р.'!N11)</f>
        <v>3878.04</v>
      </c>
      <c r="O11" s="2">
        <f>SUM('за 8міс.19 р.'!O11+'вересень 19 р.'!O11)</f>
        <v>128324.51999999997</v>
      </c>
      <c r="P11" s="2">
        <f>SUM('за 8міс.19 р.'!P11+'вересень 19 р.'!P11)</f>
        <v>-9565.5</v>
      </c>
      <c r="Q11" s="2">
        <f>SUM('за 8міс.19 р.'!Q11+'вересень 19 р.'!Q11)</f>
        <v>0</v>
      </c>
      <c r="R11" s="2">
        <f>SUM('за 8міс.19 р.'!R11+'вересень 19 р.'!R11)</f>
        <v>43662.19</v>
      </c>
      <c r="S11" s="2">
        <f>SUM('за 8міс.19 р.'!S11+'вересень 19 р.'!S11)</f>
        <v>94227.83</v>
      </c>
      <c r="T11" s="2">
        <f>SUM('за 8міс.19 р.'!T11+'вересень 19 р.'!T11)</f>
        <v>0</v>
      </c>
      <c r="U11" s="2">
        <f>SUM('за 8міс.19 р.'!U11+'вересень 19 р.'!U11)</f>
        <v>0</v>
      </c>
      <c r="V11" s="2">
        <f>SUM('за 8міс.19 р.'!V11+'вересень 19 р.'!V11)</f>
        <v>0</v>
      </c>
      <c r="W11" s="2">
        <f>SUM('за 8міс.19 р.'!W11+'вересень 19 р.'!W11)</f>
        <v>0</v>
      </c>
      <c r="X11" s="2">
        <f>SUM('за 8міс.19 р.'!X11+'вересень 19 р.'!X11)</f>
        <v>2387532.8899999997</v>
      </c>
    </row>
    <row r="12" spans="1:24" ht="12.75">
      <c r="A12" s="30" t="s">
        <v>34</v>
      </c>
      <c r="B12" s="2">
        <f>SUM('за 8міс.19 р.'!B12+'вересень 19 р.'!B12)</f>
        <v>1590466.7499999998</v>
      </c>
      <c r="C12" s="2">
        <f>SUM('за 8міс.19 р.'!C12+'вересень 19 р.'!C12)</f>
        <v>406238.7</v>
      </c>
      <c r="D12" s="2">
        <f>SUM('за 8міс.19 р.'!D12+'вересень 19 р.'!D12)</f>
        <v>1996705.45</v>
      </c>
      <c r="E12" s="2">
        <f>SUM('за 8міс.19 р.'!E12+'вересень 19 р.'!E12)</f>
        <v>437396.61</v>
      </c>
      <c r="F12" s="2">
        <f>SUM('за 8міс.19 р.'!F12+'вересень 19 р.'!F12)</f>
        <v>607860.02</v>
      </c>
      <c r="G12" s="2">
        <f>SUM('за 8міс.19 р.'!G12+'вересень 19 р.'!G12)</f>
        <v>193598.91999999998</v>
      </c>
      <c r="H12" s="2">
        <f>SUM('за 8міс.19 р.'!H12+'вересень 19 р.'!H12)</f>
        <v>42936.52</v>
      </c>
      <c r="I12" s="2">
        <f>SUM('за 8міс.19 р.'!I12+'вересень 19 р.'!I12)</f>
        <v>62175.11</v>
      </c>
      <c r="J12" s="2">
        <f>SUM('за 8міс.19 р.'!J12+'вересень 19 р.'!J12)</f>
        <v>0</v>
      </c>
      <c r="K12" s="2">
        <f>SUM('за 8міс.19 р.'!K12+'вересень 19 р.'!K12)</f>
        <v>0</v>
      </c>
      <c r="L12" s="2">
        <f>SUM('за 8міс.19 р.'!L12+'вересень 19 р.'!L12)</f>
        <v>0</v>
      </c>
      <c r="M12" s="2">
        <f>SUM('за 8міс.19 р.'!M12+'вересень 19 р.'!M12)</f>
        <v>0</v>
      </c>
      <c r="N12" s="2">
        <f>SUM('за 8міс.19 р.'!N12+'вересень 19 р.'!N12)</f>
        <v>7286.4</v>
      </c>
      <c r="O12" s="2">
        <f>SUM('за 8міс.19 р.'!O12+'вересень 19 р.'!O12)</f>
        <v>301863.07</v>
      </c>
      <c r="P12" s="2">
        <f>SUM('за 8міс.19 р.'!P12+'вересень 19 р.'!P12)</f>
        <v>0</v>
      </c>
      <c r="Q12" s="2">
        <f>SUM('за 8міс.19 р.'!Q12+'вересень 19 р.'!Q12)</f>
        <v>15198.4</v>
      </c>
      <c r="R12" s="2">
        <f>SUM('за 8міс.19 р.'!R12+'вересень 19 р.'!R12)</f>
        <v>49887.810000000005</v>
      </c>
      <c r="S12" s="2">
        <f>SUM('за 8міс.19 р.'!S12+'вересень 19 р.'!S12)</f>
        <v>236776.86000000002</v>
      </c>
      <c r="T12" s="2">
        <f>SUM('за 8міс.19 р.'!T12+'вересень 19 р.'!T12)</f>
        <v>0</v>
      </c>
      <c r="U12" s="2">
        <f>SUM('за 8міс.19 р.'!U12+'вересень 19 р.'!U12)</f>
        <v>0</v>
      </c>
      <c r="V12" s="2">
        <f>SUM('за 8міс.19 р.'!V12+'вересень 19 р.'!V12)</f>
        <v>0</v>
      </c>
      <c r="W12" s="2">
        <f>SUM('за 8міс.19 р.'!W12+'вересень 19 р.'!W12)</f>
        <v>0</v>
      </c>
      <c r="X12" s="2">
        <f>SUM('за 8міс.19 р.'!X12+'вересень 19 р.'!X12)</f>
        <v>3041962.0799999996</v>
      </c>
    </row>
    <row r="13" spans="1:24" ht="12.75">
      <c r="A13" s="30" t="s">
        <v>31</v>
      </c>
      <c r="B13" s="2">
        <f>SUM('за 8міс.19 р.'!B13+'вересень 19 р.'!B13)</f>
        <v>160212.8</v>
      </c>
      <c r="C13" s="2">
        <f>SUM('за 8міс.19 р.'!C13+'вересень 19 р.'!C13)</f>
        <v>0</v>
      </c>
      <c r="D13" s="2">
        <f>SUM('за 8міс.19 р.'!D13+'вересень 19 р.'!D13)</f>
        <v>160212.8</v>
      </c>
      <c r="E13" s="2">
        <f>SUM('за 8міс.19 р.'!E13+'вересень 19 р.'!E13)</f>
        <v>35341.53999999999</v>
      </c>
      <c r="F13" s="2">
        <f>SUM('за 8міс.19 р.'!F13+'вересень 19 р.'!F13)</f>
        <v>20442.99</v>
      </c>
      <c r="G13" s="2">
        <f>SUM('за 8міс.19 р.'!G13+'вересень 19 р.'!G13)</f>
        <v>0</v>
      </c>
      <c r="H13" s="2">
        <f>SUM('за 8міс.19 р.'!H13+'вересень 19 р.'!H13)</f>
        <v>20442.99</v>
      </c>
      <c r="I13" s="2">
        <f>SUM('за 8міс.19 р.'!I13+'вересень 19 р.'!I13)</f>
        <v>0</v>
      </c>
      <c r="J13" s="2">
        <f>SUM('за 8міс.19 р.'!J13+'вересень 19 р.'!J13)</f>
        <v>0</v>
      </c>
      <c r="K13" s="2">
        <f>SUM('за 8міс.19 р.'!K13+'вересень 19 р.'!K13)</f>
        <v>0</v>
      </c>
      <c r="L13" s="2">
        <f>SUM('за 8міс.19 р.'!L13+'вересень 19 р.'!L13)</f>
        <v>0</v>
      </c>
      <c r="M13" s="2">
        <f>SUM('за 8міс.19 р.'!M13+'вересень 19 р.'!M13)</f>
        <v>0</v>
      </c>
      <c r="N13" s="2">
        <f>SUM('за 8міс.19 р.'!N13+'вересень 19 р.'!N13)</f>
        <v>0</v>
      </c>
      <c r="O13" s="2">
        <f>SUM('за 8міс.19 р.'!O13+'вересень 19 р.'!O13)</f>
        <v>0</v>
      </c>
      <c r="P13" s="2">
        <f>SUM('за 8міс.19 р.'!P13+'вересень 19 р.'!P13)</f>
        <v>0</v>
      </c>
      <c r="Q13" s="2">
        <f>SUM('за 8міс.19 р.'!Q13+'вересень 19 р.'!Q13)</f>
        <v>0</v>
      </c>
      <c r="R13" s="2">
        <f>SUM('за 8міс.19 р.'!R13+'вересень 19 р.'!R13)</f>
        <v>0</v>
      </c>
      <c r="S13" s="2">
        <f>SUM('за 8міс.19 р.'!S13+'вересень 19 р.'!S13)</f>
        <v>0</v>
      </c>
      <c r="T13" s="2">
        <f>SUM('за 8міс.19 р.'!T13+'вересень 19 р.'!T13)</f>
        <v>0</v>
      </c>
      <c r="U13" s="2">
        <f>SUM('за 8міс.19 р.'!U13+'вересень 19 р.'!U13)</f>
        <v>0</v>
      </c>
      <c r="V13" s="2">
        <f>SUM('за 8міс.19 р.'!V13+'вересень 19 р.'!V13)</f>
        <v>0</v>
      </c>
      <c r="W13" s="2">
        <f>SUM('за 8міс.19 р.'!W13+'вересень 19 р.'!W13)</f>
        <v>0</v>
      </c>
      <c r="X13" s="2">
        <f>SUM('за 8міс.19 р.'!X13+'вересень 19 р.'!X13)</f>
        <v>215997.33</v>
      </c>
    </row>
    <row r="14" spans="1:24" ht="12.75">
      <c r="A14" s="30" t="s">
        <v>10</v>
      </c>
      <c r="B14" s="2">
        <f>SUM('за 8міс.19 р.'!B14+'вересень 19 р.'!B14)</f>
        <v>0</v>
      </c>
      <c r="C14" s="2">
        <f>SUM('за 8міс.19 р.'!C14+'вересень 19 р.'!C14)</f>
        <v>0</v>
      </c>
      <c r="D14" s="2">
        <f>SUM('за 8міс.19 р.'!D14+'вересень 19 р.'!D14)</f>
        <v>0</v>
      </c>
      <c r="E14" s="2">
        <f>SUM('за 8міс.19 р.'!E14+'вересень 19 р.'!E14)</f>
        <v>0</v>
      </c>
      <c r="F14" s="2">
        <f>SUM('за 8міс.19 р.'!F14+'вересень 19 р.'!F14)</f>
        <v>0</v>
      </c>
      <c r="G14" s="2">
        <f>SUM('за 8міс.19 р.'!G14+'вересень 19 р.'!G14)</f>
        <v>0</v>
      </c>
      <c r="H14" s="2">
        <f>SUM('за 8міс.19 р.'!H14+'вересень 19 р.'!H14)</f>
        <v>0</v>
      </c>
      <c r="I14" s="2">
        <f>SUM('за 8міс.19 р.'!I14+'вересень 19 р.'!I14)</f>
        <v>0</v>
      </c>
      <c r="J14" s="2">
        <f>SUM('за 8міс.19 р.'!J14+'вересень 19 р.'!J14)</f>
        <v>0</v>
      </c>
      <c r="K14" s="2">
        <f>SUM('за 8міс.19 р.'!K14+'вересень 19 р.'!K14)</f>
        <v>0</v>
      </c>
      <c r="L14" s="2">
        <f>SUM('за 8міс.19 р.'!L14+'вересень 19 р.'!L14)</f>
        <v>0</v>
      </c>
      <c r="M14" s="2">
        <f>SUM('за 8міс.19 р.'!M14+'вересень 19 р.'!M14)</f>
        <v>0</v>
      </c>
      <c r="N14" s="2">
        <f>SUM('за 8міс.19 р.'!N14+'вересень 19 р.'!N14)</f>
        <v>0</v>
      </c>
      <c r="O14" s="2">
        <f>SUM('за 8міс.19 р.'!O14+'вересень 19 р.'!O14)</f>
        <v>0</v>
      </c>
      <c r="P14" s="2">
        <f>SUM('за 8міс.19 р.'!P14+'вересень 19 р.'!P14)</f>
        <v>0</v>
      </c>
      <c r="Q14" s="2">
        <f>SUM('за 8міс.19 р.'!Q14+'вересень 19 р.'!Q14)</f>
        <v>0</v>
      </c>
      <c r="R14" s="2">
        <f>SUM('за 8міс.19 р.'!R14+'вересень 19 р.'!R14)</f>
        <v>0</v>
      </c>
      <c r="S14" s="2">
        <f>SUM('за 8міс.19 р.'!S14+'вересень 19 р.'!S14)</f>
        <v>0</v>
      </c>
      <c r="T14" s="2">
        <f>SUM('за 8міс.19 р.'!T14+'вересень 19 р.'!T14)</f>
        <v>0</v>
      </c>
      <c r="U14" s="2">
        <f>SUM('за 8міс.19 р.'!U14+'вересень 19 р.'!U14)</f>
        <v>0</v>
      </c>
      <c r="V14" s="2">
        <f>SUM('за 8міс.19 р.'!V14+'вересень 19 р.'!V14)</f>
        <v>0</v>
      </c>
      <c r="W14" s="2">
        <f>SUM('за 8міс.19 р.'!W14+'вересень 19 р.'!W14)</f>
        <v>0</v>
      </c>
      <c r="X14" s="2">
        <f>SUM('за 8міс.19 р.'!X14+'вересень 19 р.'!X14)</f>
        <v>0</v>
      </c>
    </row>
    <row r="15" spans="1:24" ht="12.75">
      <c r="A15" s="30" t="s">
        <v>11</v>
      </c>
      <c r="B15" s="2">
        <f>SUM('за 8міс.19 р.'!B15+'вересень 19 р.'!B15)</f>
        <v>2204744.27</v>
      </c>
      <c r="C15" s="2">
        <f>SUM('за 8міс.19 р.'!C15+'вересень 19 р.'!C15)</f>
        <v>701607.99</v>
      </c>
      <c r="D15" s="2">
        <f>SUM('за 8міс.19 р.'!D15+'вересень 19 р.'!D15)</f>
        <v>2906352.2600000007</v>
      </c>
      <c r="E15" s="2">
        <f>SUM('за 8міс.19 р.'!E15+'вересень 19 р.'!E15)</f>
        <v>637125.37</v>
      </c>
      <c r="F15" s="2">
        <f>SUM('за 8міс.19 р.'!F15+'вересень 19 р.'!F15)</f>
        <v>1047587.25</v>
      </c>
      <c r="G15" s="2">
        <f>SUM('за 8міс.19 р.'!G15+'вересень 19 р.'!G15)</f>
        <v>342947.56</v>
      </c>
      <c r="H15" s="2">
        <f>SUM('за 8міс.19 р.'!H15+'вересень 19 р.'!H15)</f>
        <v>139001.99</v>
      </c>
      <c r="I15" s="2">
        <f>SUM('за 8міс.19 р.'!I15+'вересень 19 р.'!I15)</f>
        <v>302985.83999999997</v>
      </c>
      <c r="J15" s="2">
        <f>SUM('за 8міс.19 р.'!J15+'вересень 19 р.'!J15)</f>
        <v>0</v>
      </c>
      <c r="K15" s="2">
        <f>SUM('за 8міс.19 р.'!K15+'вересень 19 р.'!K15)</f>
        <v>0</v>
      </c>
      <c r="L15" s="2">
        <f>SUM('за 8міс.19 р.'!L15+'вересень 19 р.'!L15)</f>
        <v>0</v>
      </c>
      <c r="M15" s="2">
        <f>SUM('за 8міс.19 р.'!M15+'вересень 19 р.'!M15)</f>
        <v>0</v>
      </c>
      <c r="N15" s="2">
        <f>SUM('за 8міс.19 р.'!N15+'вересень 19 р.'!N15)</f>
        <v>6384.94</v>
      </c>
      <c r="O15" s="2">
        <f>SUM('за 8міс.19 р.'!O15+'вересень 19 р.'!O15)</f>
        <v>256266.92</v>
      </c>
      <c r="P15" s="2">
        <f>SUM('за 8міс.19 р.'!P15+'вересень 19 р.'!P15)</f>
        <v>0</v>
      </c>
      <c r="Q15" s="2">
        <f>SUM('за 8міс.19 р.'!Q15+'вересень 19 р.'!Q15)</f>
        <v>4832</v>
      </c>
      <c r="R15" s="2">
        <f>SUM('за 8міс.19 р.'!R15+'вересень 19 р.'!R15)</f>
        <v>32138.199999999993</v>
      </c>
      <c r="S15" s="2">
        <f>SUM('за 8міс.19 р.'!S15+'вересень 19 р.'!S15)</f>
        <v>219296.72000000003</v>
      </c>
      <c r="T15" s="2">
        <f>SUM('за 8міс.19 р.'!T15+'вересень 19 р.'!T15)</f>
        <v>0</v>
      </c>
      <c r="U15" s="2">
        <f>SUM('за 8міс.19 р.'!U15+'вересень 19 р.'!U15)</f>
        <v>0</v>
      </c>
      <c r="V15" s="2">
        <f>SUM('за 8міс.19 р.'!V15+'вересень 19 р.'!V15)</f>
        <v>0</v>
      </c>
      <c r="W15" s="2">
        <f>SUM('за 8міс.19 р.'!W15+'вересень 19 р.'!W15)</f>
        <v>0</v>
      </c>
      <c r="X15" s="2">
        <f>SUM('за 8міс.19 р.'!X15+'вересень 19 р.'!X15)</f>
        <v>4591064.88</v>
      </c>
    </row>
    <row r="16" spans="1:24" ht="12.75">
      <c r="A16" s="30" t="s">
        <v>12</v>
      </c>
      <c r="B16" s="2">
        <f>SUM('за 8міс.19 р.'!B16+'вересень 19 р.'!B16)</f>
        <v>634461.3999999999</v>
      </c>
      <c r="C16" s="2">
        <f>SUM('за 8міс.19 р.'!C16+'вересень 19 р.'!C16)</f>
        <v>187371.63</v>
      </c>
      <c r="D16" s="2">
        <f>SUM('за 8міс.19 р.'!D16+'вересень 19 р.'!D16)</f>
        <v>821833.0300000001</v>
      </c>
      <c r="E16" s="2">
        <f>SUM('за 8міс.19 р.'!E16+'вересень 19 р.'!E16)</f>
        <v>180081.53</v>
      </c>
      <c r="F16" s="2">
        <f>SUM('за 8міс.19 р.'!F16+'вересень 19 р.'!F16)</f>
        <v>241265.99</v>
      </c>
      <c r="G16" s="2">
        <f>SUM('за 8міс.19 р.'!G16+'вересень 19 р.'!G16)</f>
        <v>31185.010000000002</v>
      </c>
      <c r="H16" s="2">
        <f>SUM('за 8міс.19 р.'!H16+'вересень 19 р.'!H16)</f>
        <v>40308.91</v>
      </c>
      <c r="I16" s="2">
        <f>SUM('за 8міс.19 р.'!I16+'вересень 19 р.'!I16)</f>
        <v>48650.07</v>
      </c>
      <c r="J16" s="2">
        <f>SUM('за 8міс.19 р.'!J16+'вересень 19 р.'!J16)</f>
        <v>0</v>
      </c>
      <c r="K16" s="2">
        <f>SUM('за 8міс.19 р.'!K16+'вересень 19 р.'!K16)</f>
        <v>0</v>
      </c>
      <c r="L16" s="2">
        <f>SUM('за 8міс.19 р.'!L16+'вересень 19 р.'!L16)</f>
        <v>0</v>
      </c>
      <c r="M16" s="2">
        <f>SUM('за 8міс.19 р.'!M16+'вересень 19 р.'!M16)</f>
        <v>0</v>
      </c>
      <c r="N16" s="2">
        <f>SUM('за 8міс.19 р.'!N16+'вересень 19 р.'!N16)</f>
        <v>2466.54</v>
      </c>
      <c r="O16" s="2">
        <f>SUM('за 8міс.19 р.'!O16+'вересень 19 р.'!O16)</f>
        <v>118655.45999999998</v>
      </c>
      <c r="P16" s="2">
        <f>SUM('за 8міс.19 р.'!P16+'вересень 19 р.'!P16)</f>
        <v>0</v>
      </c>
      <c r="Q16" s="2">
        <f>SUM('за 8міс.19 р.'!Q16+'вересень 19 р.'!Q16)</f>
        <v>0</v>
      </c>
      <c r="R16" s="2">
        <f>SUM('за 8міс.19 р.'!R16+'вересень 19 р.'!R16)</f>
        <v>18318.47</v>
      </c>
      <c r="S16" s="2">
        <f>SUM('за 8міс.19 р.'!S16+'вересень 19 р.'!S16)</f>
        <v>100336.98999999999</v>
      </c>
      <c r="T16" s="2">
        <f>SUM('за 8міс.19 р.'!T16+'вересень 19 р.'!T16)</f>
        <v>0</v>
      </c>
      <c r="U16" s="2">
        <f>SUM('за 8міс.19 р.'!U16+'вересень 19 р.'!U16)</f>
        <v>0</v>
      </c>
      <c r="V16" s="2">
        <f>SUM('за 8міс.19 р.'!V16+'вересень 19 р.'!V16)</f>
        <v>0</v>
      </c>
      <c r="W16" s="2">
        <f>SUM('за 8міс.19 р.'!W16+'вересень 19 р.'!W16)</f>
        <v>0</v>
      </c>
      <c r="X16" s="2">
        <f>SUM('за 8міс.19 р.'!X16+'вересень 19 р.'!X16)</f>
        <v>1243180.5499999998</v>
      </c>
    </row>
    <row r="17" spans="1:24" ht="12.75">
      <c r="A17" s="30" t="s">
        <v>13</v>
      </c>
      <c r="B17" s="2">
        <f>SUM('за 8міс.19 р.'!B17+'вересень 19 р.'!B17)</f>
        <v>1427951.54</v>
      </c>
      <c r="C17" s="2">
        <f>SUM('за 8міс.19 р.'!C17+'вересень 19 р.'!C17)</f>
        <v>341439.06</v>
      </c>
      <c r="D17" s="2">
        <f>SUM('за 8міс.19 р.'!D17+'вересень 19 р.'!D17)</f>
        <v>1769390.6</v>
      </c>
      <c r="E17" s="2">
        <f>SUM('за 8міс.19 р.'!E17+'вересень 19 р.'!E17)</f>
        <v>387659.89999999997</v>
      </c>
      <c r="F17" s="2">
        <f>SUM('за 8міс.19 р.'!F17+'вересень 19 р.'!F17)</f>
        <v>582240.25</v>
      </c>
      <c r="G17" s="2">
        <f>SUM('за 8міс.19 р.'!G17+'вересень 19 р.'!G17)</f>
        <v>229568.2</v>
      </c>
      <c r="H17" s="2">
        <f>SUM('за 8міс.19 р.'!H17+'вересень 19 р.'!H17)</f>
        <v>69637.89</v>
      </c>
      <c r="I17" s="2">
        <f>SUM('за 8міс.19 р.'!I17+'вересень 19 р.'!I17)</f>
        <v>54885.28999999999</v>
      </c>
      <c r="J17" s="2">
        <f>SUM('за 8міс.19 р.'!J17+'вересень 19 р.'!J17)</f>
        <v>0</v>
      </c>
      <c r="K17" s="2">
        <f>SUM('за 8міс.19 р.'!K17+'вересень 19 р.'!K17)</f>
        <v>0</v>
      </c>
      <c r="L17" s="2">
        <f>SUM('за 8міс.19 р.'!L17+'вересень 19 р.'!L17)</f>
        <v>0</v>
      </c>
      <c r="M17" s="2">
        <f>SUM('за 8міс.19 р.'!M17+'вересень 19 р.'!M17)</f>
        <v>0</v>
      </c>
      <c r="N17" s="2">
        <f>SUM('за 8міс.19 р.'!N17+'вересень 19 р.'!N17)</f>
        <v>5253.77</v>
      </c>
      <c r="O17" s="2">
        <f>SUM('за 8міс.19 р.'!O17+'вересень 19 р.'!O17)</f>
        <v>222895.09999999998</v>
      </c>
      <c r="P17" s="2">
        <f>SUM('за 8міс.19 р.'!P17+'вересень 19 р.'!P17)</f>
        <v>-65909.45</v>
      </c>
      <c r="Q17" s="2">
        <f>SUM('за 8міс.19 р.'!Q17+'вересень 19 р.'!Q17)</f>
        <v>0</v>
      </c>
      <c r="R17" s="2">
        <f>SUM('за 8міс.19 р.'!R17+'вересень 19 р.'!R17)</f>
        <v>29427.340000000004</v>
      </c>
      <c r="S17" s="2">
        <f>SUM('за 8міс.19 р.'!S17+'вересень 19 р.'!S17)</f>
        <v>259377.21000000002</v>
      </c>
      <c r="T17" s="2">
        <f>SUM('за 8міс.19 р.'!T17+'вересень 19 р.'!T17)</f>
        <v>0</v>
      </c>
      <c r="U17" s="2">
        <f>SUM('за 8міс.19 р.'!U17+'вересень 19 р.'!U17)</f>
        <v>0</v>
      </c>
      <c r="V17" s="2">
        <f>SUM('за 8міс.19 р.'!V17+'вересень 19 р.'!V17)</f>
        <v>0</v>
      </c>
      <c r="W17" s="2">
        <f>SUM('за 8міс.19 р.'!W17+'вересень 19 р.'!W17)</f>
        <v>0</v>
      </c>
      <c r="X17" s="2">
        <f>SUM('за 8міс.19 р.'!X17+'вересень 19 р.'!X17)</f>
        <v>2739290.75</v>
      </c>
    </row>
    <row r="18" spans="1:24" ht="12.75">
      <c r="A18" s="30" t="s">
        <v>24</v>
      </c>
      <c r="B18" s="2">
        <f>SUM('за 8міс.19 р.'!B18+'вересень 19 р.'!B18)</f>
        <v>1539742.02</v>
      </c>
      <c r="C18" s="2">
        <f>SUM('за 8міс.19 р.'!C18+'вересень 19 р.'!C18)</f>
        <v>418479.41000000003</v>
      </c>
      <c r="D18" s="2">
        <f>SUM('за 8міс.19 р.'!D18+'вересень 19 р.'!D18)</f>
        <v>1958221.4300000002</v>
      </c>
      <c r="E18" s="2">
        <f>SUM('за 8міс.19 р.'!E18+'вересень 19 р.'!E18)</f>
        <v>429356.2</v>
      </c>
      <c r="F18" s="2">
        <f>SUM('за 8міс.19 р.'!F18+'вересень 19 р.'!F18)</f>
        <v>947335.1</v>
      </c>
      <c r="G18" s="2">
        <f>SUM('за 8міс.19 р.'!G18+'вересень 19 р.'!G18)</f>
        <v>191643.08</v>
      </c>
      <c r="H18" s="2">
        <f>SUM('за 8міс.19 р.'!H18+'вересень 19 р.'!H18)</f>
        <v>33369.87</v>
      </c>
      <c r="I18" s="2">
        <f>SUM('за 8міс.19 р.'!I18+'вересень 19 р.'!I18)</f>
        <v>40619.34999999999</v>
      </c>
      <c r="J18" s="2">
        <f>SUM('за 8міс.19 р.'!J18+'вересень 19 р.'!J18)</f>
        <v>0</v>
      </c>
      <c r="K18" s="2">
        <f>SUM('за 8міс.19 р.'!K18+'вересень 19 р.'!K18)</f>
        <v>0</v>
      </c>
      <c r="L18" s="2">
        <f>SUM('за 8міс.19 р.'!L18+'вересень 19 р.'!L18)</f>
        <v>0</v>
      </c>
      <c r="M18" s="2">
        <f>SUM('за 8міс.19 р.'!M18+'вересень 19 р.'!M18)</f>
        <v>0</v>
      </c>
      <c r="N18" s="2">
        <f>SUM('за 8міс.19 р.'!N18+'вересень 19 р.'!N18)</f>
        <v>3845.05</v>
      </c>
      <c r="O18" s="2">
        <f>SUM('за 8міс.19 р.'!O18+'вересень 19 р.'!O18)</f>
        <v>677857.7499999999</v>
      </c>
      <c r="P18" s="2">
        <f>SUM('за 8міс.19 р.'!P18+'вересень 19 р.'!P18)</f>
        <v>621100</v>
      </c>
      <c r="Q18" s="2">
        <f>SUM('за 8міс.19 р.'!Q18+'вересень 19 р.'!Q18)</f>
        <v>0</v>
      </c>
      <c r="R18" s="2">
        <f>SUM('за 8міс.19 р.'!R18+'вересень 19 р.'!R18)</f>
        <v>56757.74999999999</v>
      </c>
      <c r="S18" s="2">
        <f>SUM('за 8міс.19 р.'!S18+'вересень 19 р.'!S18)</f>
        <v>0</v>
      </c>
      <c r="T18" s="2">
        <f>SUM('за 8міс.19 р.'!T18+'вересень 19 р.'!T18)</f>
        <v>0</v>
      </c>
      <c r="U18" s="2">
        <f>SUM('за 8міс.19 р.'!U18+'вересень 19 р.'!U18)</f>
        <v>0</v>
      </c>
      <c r="V18" s="2">
        <f>SUM('за 8міс.19 р.'!V18+'вересень 19 р.'!V18)</f>
        <v>0</v>
      </c>
      <c r="W18" s="2">
        <f>SUM('за 8міс.19 р.'!W18+'вересень 19 р.'!W18)</f>
        <v>0</v>
      </c>
      <c r="X18" s="2">
        <f>SUM('за 8міс.19 р.'!X18+'вересень 19 р.'!X18)</f>
        <v>3334912.7299999995</v>
      </c>
    </row>
    <row r="19" spans="1:24" ht="12.75">
      <c r="A19" s="30" t="s">
        <v>14</v>
      </c>
      <c r="B19" s="2">
        <f>SUM('за 8міс.19 р.'!B19+'вересень 19 р.'!B19)</f>
        <v>1314866.29</v>
      </c>
      <c r="C19" s="2">
        <f>SUM('за 8міс.19 р.'!C19+'вересень 19 р.'!C19)</f>
        <v>289642.96</v>
      </c>
      <c r="D19" s="2">
        <f>SUM('за 8міс.19 р.'!D19+'вересень 19 р.'!D19)</f>
        <v>1604509.25</v>
      </c>
      <c r="E19" s="2">
        <f>SUM('за 8міс.19 р.'!E19+'вересень 19 р.'!E19)</f>
        <v>351589.61000000004</v>
      </c>
      <c r="F19" s="2">
        <f>SUM('за 8міс.19 р.'!F19+'вересень 19 р.'!F19)</f>
        <v>395719.05999999994</v>
      </c>
      <c r="G19" s="2">
        <f>SUM('за 8міс.19 р.'!G19+'вересень 19 р.'!G19)</f>
        <v>128042.19</v>
      </c>
      <c r="H19" s="2">
        <f>SUM('за 8міс.19 р.'!H19+'вересень 19 р.'!H19)</f>
        <v>36836.780000000006</v>
      </c>
      <c r="I19" s="2">
        <f>SUM('за 8міс.19 р.'!I19+'вересень 19 р.'!I19)</f>
        <v>33513.91</v>
      </c>
      <c r="J19" s="2">
        <f>SUM('за 8міс.19 р.'!J19+'вересень 19 р.'!J19)</f>
        <v>0</v>
      </c>
      <c r="K19" s="2">
        <f>SUM('за 8міс.19 р.'!K19+'вересень 19 р.'!K19)</f>
        <v>0</v>
      </c>
      <c r="L19" s="2">
        <f>SUM('за 8міс.19 р.'!L19+'вересень 19 р.'!L19)</f>
        <v>0</v>
      </c>
      <c r="M19" s="2">
        <f>SUM('за 8міс.19 р.'!M19+'вересень 19 р.'!M19)</f>
        <v>0</v>
      </c>
      <c r="N19" s="2">
        <f>SUM('за 8міс.19 р.'!N19+'вересень 19 р.'!N19)</f>
        <v>2820.1899999999996</v>
      </c>
      <c r="O19" s="2">
        <f>SUM('за 8міс.19 р.'!O19+'вересень 19 р.'!O19)</f>
        <v>194505.99000000002</v>
      </c>
      <c r="P19" s="2">
        <f>SUM('за 8міс.19 р.'!P19+'вересень 19 р.'!P19)</f>
        <v>0</v>
      </c>
      <c r="Q19" s="2">
        <f>SUM('за 8міс.19 р.'!Q19+'вересень 19 р.'!Q19)</f>
        <v>0</v>
      </c>
      <c r="R19" s="2">
        <f>SUM('за 8міс.19 р.'!R19+'вересень 19 р.'!R19)</f>
        <v>22943.800000000003</v>
      </c>
      <c r="S19" s="2">
        <f>SUM('за 8міс.19 р.'!S19+'вересень 19 р.'!S19)</f>
        <v>2245.94</v>
      </c>
      <c r="T19" s="2">
        <f>SUM('за 8міс.19 р.'!T19+'вересень 19 р.'!T19)</f>
        <v>169316.25</v>
      </c>
      <c r="U19" s="2">
        <f>SUM('за 8міс.19 р.'!U19+'вересень 19 р.'!U19)</f>
        <v>0</v>
      </c>
      <c r="V19" s="2">
        <f>SUM('за 8міс.19 р.'!V19+'вересень 19 р.'!V19)</f>
        <v>0</v>
      </c>
      <c r="W19" s="2">
        <f>SUM('за 8міс.19 р.'!W19+'вересень 19 р.'!W19)</f>
        <v>0</v>
      </c>
      <c r="X19" s="2">
        <f>SUM('за 8міс.19 р.'!X19+'вересень 19 р.'!X19)</f>
        <v>2351817.92</v>
      </c>
    </row>
    <row r="20" spans="1:24" ht="12.75">
      <c r="A20" s="30" t="s">
        <v>15</v>
      </c>
      <c r="B20" s="2">
        <f>SUM('за 8міс.19 р.'!B20+'вересень 19 р.'!B20)</f>
        <v>1626422.2899999998</v>
      </c>
      <c r="C20" s="2">
        <f>SUM('за 8міс.19 р.'!C20+'вересень 19 р.'!C20)</f>
        <v>503828.9</v>
      </c>
      <c r="D20" s="2">
        <f>SUM('за 8міс.19 р.'!D20+'вересень 19 р.'!D20)</f>
        <v>2130251.19</v>
      </c>
      <c r="E20" s="2">
        <f>SUM('за 8міс.19 р.'!E20+'вересень 19 р.'!E20)</f>
        <v>467093.7</v>
      </c>
      <c r="F20" s="2">
        <f>SUM('за 8міс.19 р.'!F20+'вересень 19 р.'!F20)</f>
        <v>400481.99999999994</v>
      </c>
      <c r="G20" s="2">
        <f>SUM('за 8міс.19 р.'!G20+'вересень 19 р.'!G20)</f>
        <v>103595.55</v>
      </c>
      <c r="H20" s="2">
        <f>SUM('за 8міс.19 р.'!H20+'вересень 19 р.'!H20)</f>
        <v>73832.49</v>
      </c>
      <c r="I20" s="2">
        <f>SUM('за 8міс.19 р.'!I20+'вересень 19 р.'!I20)</f>
        <v>35578.05</v>
      </c>
      <c r="J20" s="2">
        <f>SUM('за 8міс.19 р.'!J20+'вересень 19 р.'!J20)</f>
        <v>0</v>
      </c>
      <c r="K20" s="2">
        <f>SUM('за 8міс.19 р.'!K20+'вересень 19 р.'!K20)</f>
        <v>0</v>
      </c>
      <c r="L20" s="2">
        <f>SUM('за 8міс.19 р.'!L20+'вересень 19 р.'!L20)</f>
        <v>0</v>
      </c>
      <c r="M20" s="2">
        <f>SUM('за 8міс.19 р.'!M20+'вересень 19 р.'!M20)</f>
        <v>0</v>
      </c>
      <c r="N20" s="2">
        <f>SUM('за 8міс.19 р.'!N20+'вересень 19 р.'!N20)</f>
        <v>4743.719999999999</v>
      </c>
      <c r="O20" s="2">
        <f>SUM('за 8міс.19 р.'!O20+'вересень 19 р.'!O20)</f>
        <v>182732.19</v>
      </c>
      <c r="P20" s="2">
        <f>SUM('за 8міс.19 р.'!P20+'вересень 19 р.'!P20)</f>
        <v>0</v>
      </c>
      <c r="Q20" s="2">
        <f>SUM('за 8міс.19 р.'!Q20+'вересень 19 р.'!Q20)</f>
        <v>5600</v>
      </c>
      <c r="R20" s="2">
        <f>SUM('за 8міс.19 р.'!R20+'вересень 19 р.'!R20)</f>
        <v>25706.280000000002</v>
      </c>
      <c r="S20" s="2">
        <f>SUM('за 8міс.19 р.'!S20+'вересень 19 р.'!S20)</f>
        <v>151425.91</v>
      </c>
      <c r="T20" s="2">
        <f>SUM('за 8міс.19 р.'!T20+'вересень 19 р.'!T20)</f>
        <v>0</v>
      </c>
      <c r="U20" s="2">
        <f>SUM('за 8міс.19 р.'!U20+'вересень 19 р.'!U20)</f>
        <v>0</v>
      </c>
      <c r="V20" s="2">
        <f>SUM('за 8міс.19 р.'!V20+'вересень 19 р.'!V20)</f>
        <v>0</v>
      </c>
      <c r="W20" s="2">
        <f>SUM('за 8міс.19 р.'!W20+'вересень 19 р.'!W20)</f>
        <v>0</v>
      </c>
      <c r="X20" s="2">
        <f>SUM('за 8міс.19 р.'!X20+'вересень 19 р.'!X20)</f>
        <v>2997826.8900000006</v>
      </c>
    </row>
    <row r="21" spans="1:24" ht="12.75">
      <c r="A21" s="34" t="s">
        <v>38</v>
      </c>
      <c r="B21" s="2">
        <f>SUM('за 8міс.19 р.'!B21+'вересень 19 р.'!B21)</f>
        <v>606134.1799999999</v>
      </c>
      <c r="C21" s="2">
        <f>SUM('за 8міс.19 р.'!C21+'вересень 19 р.'!C21)</f>
        <v>181949.28</v>
      </c>
      <c r="D21" s="2">
        <f>SUM('за 8міс.19 р.'!D21+'вересень 19 р.'!D21)</f>
        <v>788083.4600000001</v>
      </c>
      <c r="E21" s="2">
        <f>SUM('за 8міс.19 р.'!E21+'вересень 19 р.'!E21)</f>
        <v>172546.9</v>
      </c>
      <c r="F21" s="2">
        <f>SUM('за 8міс.19 р.'!F21+'вересень 19 р.'!F21)</f>
        <v>460050.94</v>
      </c>
      <c r="G21" s="2">
        <f>SUM('за 8міс.19 р.'!G21+'вересень 19 р.'!G21)</f>
        <v>57520.11</v>
      </c>
      <c r="H21" s="2">
        <f>SUM('за 8міс.19 р.'!H21+'вересень 19 р.'!H21)</f>
        <v>43072.33</v>
      </c>
      <c r="I21" s="2">
        <f>SUM('за 8міс.19 р.'!I21+'вересень 19 р.'!I21)</f>
        <v>48094.659999999996</v>
      </c>
      <c r="J21" s="2">
        <f>SUM('за 8міс.19 р.'!J21+'вересень 19 р.'!J21)</f>
        <v>368.22</v>
      </c>
      <c r="K21" s="2">
        <f>SUM('за 8міс.19 р.'!K21+'вересень 19 р.'!K21)</f>
        <v>0</v>
      </c>
      <c r="L21" s="2">
        <f>SUM('за 8міс.19 р.'!L21+'вересень 19 р.'!L21)</f>
        <v>0</v>
      </c>
      <c r="M21" s="2">
        <f>SUM('за 8міс.19 р.'!M21+'вересень 19 р.'!M21)</f>
        <v>0</v>
      </c>
      <c r="N21" s="2">
        <f>SUM('за 8міс.19 р.'!N21+'вересень 19 р.'!N21)</f>
        <v>720</v>
      </c>
      <c r="O21" s="2">
        <f>SUM('за 8міс.19 р.'!O21+'вересень 19 р.'!O21)</f>
        <v>310643.84</v>
      </c>
      <c r="P21" s="2">
        <f>SUM('за 8міс.19 р.'!P21+'вересень 19 р.'!P21)</f>
        <v>0</v>
      </c>
      <c r="Q21" s="2">
        <f>SUM('за 8міс.19 р.'!Q21+'вересень 19 р.'!Q21)</f>
        <v>0</v>
      </c>
      <c r="R21" s="2">
        <f>SUM('за 8міс.19 р.'!R21+'вересень 19 р.'!R21)</f>
        <v>43386.17</v>
      </c>
      <c r="S21" s="2">
        <f>SUM('за 8міс.19 р.'!S21+'вересень 19 р.'!S21)</f>
        <v>267257.67</v>
      </c>
      <c r="T21" s="2">
        <f>SUM('за 8міс.19 р.'!T21+'вересень 19 р.'!T21)</f>
        <v>0</v>
      </c>
      <c r="U21" s="2">
        <f>SUM('за 8міс.19 р.'!U21+'вересень 19 р.'!U21)</f>
        <v>0</v>
      </c>
      <c r="V21" s="2">
        <f>SUM('за 8міс.19 р.'!V21+'вересень 19 р.'!V21)</f>
        <v>0</v>
      </c>
      <c r="W21" s="2">
        <f>SUM('за 8міс.19 р.'!W21+'вересень 19 р.'!W21)</f>
        <v>0</v>
      </c>
      <c r="X21" s="2">
        <f>SUM('за 8міс.19 р.'!X21+'вересень 19 р.'!X21)</f>
        <v>1420681.3</v>
      </c>
    </row>
    <row r="22" spans="1:24" ht="12.75">
      <c r="A22" s="30" t="s">
        <v>16</v>
      </c>
      <c r="B22" s="2">
        <f>SUM('за 8міс.19 р.'!B22+'вересень 19 р.'!B22)</f>
        <v>942952.2</v>
      </c>
      <c r="C22" s="2">
        <f>SUM('за 8міс.19 р.'!C22+'вересень 19 р.'!C22)</f>
        <v>107360.43</v>
      </c>
      <c r="D22" s="2">
        <f>SUM('за 8міс.19 р.'!D22+'вересень 19 р.'!D22)</f>
        <v>1050312.6300000001</v>
      </c>
      <c r="E22" s="2">
        <f>SUM('за 8міс.19 р.'!E22+'вересень 19 р.'!E22)</f>
        <v>230178.56</v>
      </c>
      <c r="F22" s="2">
        <f>SUM('за 8міс.19 р.'!F22+'вересень 19 р.'!F22)</f>
        <v>303191.12999999995</v>
      </c>
      <c r="G22" s="2">
        <f>SUM('за 8міс.19 р.'!G22+'вересень 19 р.'!G22)</f>
        <v>74400.51</v>
      </c>
      <c r="H22" s="2">
        <f>SUM('за 8міс.19 р.'!H22+'вересень 19 р.'!H22)</f>
        <v>48351.82</v>
      </c>
      <c r="I22" s="2">
        <f>SUM('за 8міс.19 р.'!I22+'вересень 19 р.'!I22)</f>
        <v>33248.009999999995</v>
      </c>
      <c r="J22" s="2">
        <f>SUM('за 8міс.19 р.'!J22+'вересень 19 р.'!J22)</f>
        <v>0</v>
      </c>
      <c r="K22" s="2">
        <f>SUM('за 8міс.19 р.'!K22+'вересень 19 р.'!K22)</f>
        <v>0</v>
      </c>
      <c r="L22" s="2">
        <f>SUM('за 8міс.19 р.'!L22+'вересень 19 р.'!L22)</f>
        <v>0</v>
      </c>
      <c r="M22" s="2">
        <f>SUM('за 8міс.19 р.'!M22+'вересень 19 р.'!M22)</f>
        <v>0</v>
      </c>
      <c r="N22" s="2">
        <f>SUM('за 8міс.19 р.'!N22+'вересень 19 р.'!N22)</f>
        <v>6266.54</v>
      </c>
      <c r="O22" s="2">
        <f>SUM('за 8міс.19 р.'!O22+'вересень 19 р.'!O22)</f>
        <v>140924.25000000003</v>
      </c>
      <c r="P22" s="2">
        <f>SUM('за 8міс.19 р.'!P22+'вересень 19 р.'!P22)</f>
        <v>0</v>
      </c>
      <c r="Q22" s="2">
        <f>SUM('за 8міс.19 р.'!Q22+'вересень 19 р.'!Q22)</f>
        <v>0</v>
      </c>
      <c r="R22" s="2">
        <f>SUM('за 8міс.19 р.'!R22+'вересень 19 р.'!R22)</f>
        <v>10564.07</v>
      </c>
      <c r="S22" s="2">
        <f>SUM('за 8міс.19 р.'!S22+'вересень 19 р.'!S22)</f>
        <v>130360.18</v>
      </c>
      <c r="T22" s="2">
        <f>SUM('за 8міс.19 р.'!T22+'вересень 19 р.'!T22)</f>
        <v>0</v>
      </c>
      <c r="U22" s="2">
        <f>SUM('за 8міс.19 р.'!U22+'вересень 19 р.'!U22)</f>
        <v>0</v>
      </c>
      <c r="V22" s="2">
        <f>SUM('за 8міс.19 р.'!V22+'вересень 19 р.'!V22)</f>
        <v>0</v>
      </c>
      <c r="W22" s="2">
        <f>SUM('за 8міс.19 р.'!W22+'вересень 19 р.'!W22)</f>
        <v>0</v>
      </c>
      <c r="X22" s="2">
        <f>SUM('за 8міс.19 р.'!X22+'вересень 19 р.'!X22)</f>
        <v>1583682.32</v>
      </c>
    </row>
    <row r="23" spans="1:24" ht="12.75">
      <c r="A23" s="30" t="s">
        <v>17</v>
      </c>
      <c r="B23" s="2">
        <f>SUM('за 8міс.19 р.'!B23+'вересень 19 р.'!B23)</f>
        <v>2118920.43</v>
      </c>
      <c r="C23" s="2">
        <f>SUM('за 8міс.19 р.'!C23+'вересень 19 р.'!C23)</f>
        <v>552454.36</v>
      </c>
      <c r="D23" s="2">
        <f>SUM('за 8міс.19 р.'!D23+'вересень 19 р.'!D23)</f>
        <v>2671374.7899999996</v>
      </c>
      <c r="E23" s="2">
        <f>SUM('за 8міс.19 р.'!E23+'вересень 19 р.'!E23)</f>
        <v>586293.12</v>
      </c>
      <c r="F23" s="2">
        <f>SUM('за 8міс.19 р.'!F23+'вересень 19 р.'!F23)</f>
        <v>1012580.9699999999</v>
      </c>
      <c r="G23" s="2">
        <f>SUM('за 8міс.19 р.'!G23+'вересень 19 р.'!G23)</f>
        <v>200234.61</v>
      </c>
      <c r="H23" s="2">
        <f>SUM('за 8міс.19 р.'!H23+'вересень 19 р.'!H23)</f>
        <v>129657.85</v>
      </c>
      <c r="I23" s="2">
        <f>SUM('за 8міс.19 р.'!I23+'вересень 19 р.'!I23)</f>
        <v>15398.55</v>
      </c>
      <c r="J23" s="2">
        <f>SUM('за 8міс.19 р.'!J23+'вересень 19 р.'!J23)</f>
        <v>0</v>
      </c>
      <c r="K23" s="2">
        <f>SUM('за 8міс.19 р.'!K23+'вересень 19 р.'!K23)</f>
        <v>0</v>
      </c>
      <c r="L23" s="2">
        <f>SUM('за 8міс.19 р.'!L23+'вересень 19 р.'!L23)</f>
        <v>0</v>
      </c>
      <c r="M23" s="2">
        <f>SUM('за 8міс.19 р.'!M23+'вересень 19 р.'!M23)</f>
        <v>0</v>
      </c>
      <c r="N23" s="2">
        <f>SUM('за 8міс.19 р.'!N23+'вересень 19 р.'!N23)</f>
        <v>1200</v>
      </c>
      <c r="O23" s="2">
        <f>SUM('за 8міс.19 р.'!O23+'вересень 19 р.'!O23)</f>
        <v>666089.9599999998</v>
      </c>
      <c r="P23" s="2">
        <f>SUM('за 8міс.19 р.'!P23+'вересень 19 р.'!P23)</f>
        <v>621100</v>
      </c>
      <c r="Q23" s="2">
        <f>SUM('за 8міс.19 р.'!Q23+'вересень 19 р.'!Q23)</f>
        <v>0</v>
      </c>
      <c r="R23" s="2">
        <f>SUM('за 8міс.19 р.'!R23+'вересень 19 р.'!R23)</f>
        <v>44831.29999999999</v>
      </c>
      <c r="S23" s="2">
        <f>SUM('за 8міс.19 р.'!S23+'вересень 19 р.'!S23)</f>
        <v>0</v>
      </c>
      <c r="T23" s="2">
        <f>SUM('за 8міс.19 р.'!T23+'вересень 19 р.'!T23)</f>
        <v>158.66</v>
      </c>
      <c r="U23" s="2">
        <f>SUM('за 8міс.19 р.'!U23+'вересень 19 р.'!U23)</f>
        <v>0</v>
      </c>
      <c r="V23" s="2">
        <f>SUM('за 8міс.19 р.'!V23+'вересень 19 р.'!V23)</f>
        <v>0</v>
      </c>
      <c r="W23" s="2">
        <f>SUM('за 8міс.19 р.'!W23+'вересень 19 р.'!W23)</f>
        <v>0</v>
      </c>
      <c r="X23" s="2">
        <f>SUM('за 8міс.19 р.'!X23+'вересень 19 р.'!X23)</f>
        <v>4270248.88</v>
      </c>
    </row>
    <row r="24" spans="1:24" ht="12.75">
      <c r="A24" s="30" t="s">
        <v>18</v>
      </c>
      <c r="B24" s="2">
        <f>SUM('за 8міс.19 р.'!B24+'вересень 19 р.'!B24)</f>
        <v>1031194.9400000001</v>
      </c>
      <c r="C24" s="2">
        <f>SUM('за 8міс.19 р.'!C24+'вересень 19 р.'!C24)</f>
        <v>257348.25</v>
      </c>
      <c r="D24" s="2">
        <f>SUM('за 8міс.19 р.'!D24+'вересень 19 р.'!D24)</f>
        <v>1288543.19</v>
      </c>
      <c r="E24" s="2">
        <f>SUM('за 8міс.19 р.'!E24+'вересень 19 р.'!E24)</f>
        <v>282329.70999999996</v>
      </c>
      <c r="F24" s="2">
        <f>SUM('за 8міс.19 р.'!F24+'вересень 19 р.'!F24)</f>
        <v>282827.07</v>
      </c>
      <c r="G24" s="2">
        <f>SUM('за 8міс.19 р.'!G24+'вересень 19 р.'!G24)</f>
        <v>80713.73</v>
      </c>
      <c r="H24" s="2">
        <f>SUM('за 8міс.19 р.'!H24+'вересень 19 р.'!H24)</f>
        <v>49580.06</v>
      </c>
      <c r="I24" s="2">
        <f>SUM('за 8міс.19 р.'!I24+'вересень 19 р.'!I24)</f>
        <v>51754.06</v>
      </c>
      <c r="J24" s="2">
        <f>SUM('за 8міс.19 р.'!J24+'вересень 19 р.'!J24)</f>
        <v>0</v>
      </c>
      <c r="K24" s="2">
        <f>SUM('за 8міс.19 р.'!K24+'вересень 19 р.'!K24)</f>
        <v>0</v>
      </c>
      <c r="L24" s="2">
        <f>SUM('за 8міс.19 р.'!L24+'вересень 19 р.'!L24)</f>
        <v>0</v>
      </c>
      <c r="M24" s="2">
        <f>SUM('за 8міс.19 р.'!M24+'вересень 19 р.'!M24)</f>
        <v>0</v>
      </c>
      <c r="N24" s="2">
        <f>SUM('за 8міс.19 р.'!N24+'вересень 19 р.'!N24)</f>
        <v>2561.6</v>
      </c>
      <c r="O24" s="2">
        <f>SUM('за 8міс.19 р.'!O24+'вересень 19 р.'!O24)</f>
        <v>98217.62000000001</v>
      </c>
      <c r="P24" s="2">
        <f>SUM('за 8міс.19 р.'!P24+'вересень 19 р.'!P24)</f>
        <v>-66359.23999999999</v>
      </c>
      <c r="Q24" s="2">
        <f>SUM('за 8міс.19 р.'!Q24+'вересень 19 р.'!Q24)</f>
        <v>0</v>
      </c>
      <c r="R24" s="2">
        <f>SUM('за 8міс.19 р.'!R24+'вересень 19 р.'!R24)</f>
        <v>18899.23</v>
      </c>
      <c r="S24" s="2">
        <f>SUM('за 8міс.19 р.'!S24+'вересень 19 р.'!S24)</f>
        <v>145677.63</v>
      </c>
      <c r="T24" s="2">
        <f>SUM('за 8міс.19 р.'!T24+'вересень 19 р.'!T24)</f>
        <v>0</v>
      </c>
      <c r="U24" s="2">
        <f>SUM('за 8міс.19 р.'!U24+'вересень 19 р.'!U24)</f>
        <v>0</v>
      </c>
      <c r="V24" s="2">
        <f>SUM('за 8міс.19 р.'!V24+'вересень 19 р.'!V24)</f>
        <v>0</v>
      </c>
      <c r="W24" s="2">
        <f>SUM('за 8міс.19 р.'!W24+'вересень 19 р.'!W24)</f>
        <v>0</v>
      </c>
      <c r="X24" s="2">
        <f>SUM('за 8міс.19 р.'!X24+'вересень 19 р.'!X24)</f>
        <v>1853699.9700000002</v>
      </c>
    </row>
    <row r="25" spans="1:24" ht="12.75">
      <c r="A25" s="30" t="s">
        <v>27</v>
      </c>
      <c r="B25" s="2">
        <f>SUM('за 8міс.19 р.'!B25+'вересень 19 р.'!B25)</f>
        <v>583798.99</v>
      </c>
      <c r="C25" s="2">
        <f>SUM('за 8міс.19 р.'!C25+'вересень 19 р.'!C25)</f>
        <v>147818.16000000003</v>
      </c>
      <c r="D25" s="2">
        <f>SUM('за 8міс.19 р.'!D25+'вересень 19 р.'!D25)</f>
        <v>731617.15</v>
      </c>
      <c r="E25" s="2">
        <f>SUM('за 8міс.19 р.'!E25+'вересень 19 р.'!E25)</f>
        <v>160647.13</v>
      </c>
      <c r="F25" s="2">
        <f>SUM('за 8міс.19 р.'!F25+'вересень 19 р.'!F25)</f>
        <v>215903.45</v>
      </c>
      <c r="G25" s="2">
        <f>SUM('за 8міс.19 р.'!G25+'вересень 19 р.'!G25)</f>
        <v>21381.01</v>
      </c>
      <c r="H25" s="2">
        <f>SUM('за 8міс.19 р.'!H25+'вересень 19 р.'!H25)</f>
        <v>24501.430000000004</v>
      </c>
      <c r="I25" s="2">
        <f>SUM('за 8міс.19 р.'!I25+'вересень 19 р.'!I25)</f>
        <v>22340.300000000003</v>
      </c>
      <c r="J25" s="2">
        <f>SUM('за 8міс.19 р.'!J25+'вересень 19 р.'!J25)</f>
        <v>0</v>
      </c>
      <c r="K25" s="2">
        <f>SUM('за 8міс.19 р.'!K25+'вересень 19 р.'!K25)</f>
        <v>0</v>
      </c>
      <c r="L25" s="2">
        <f>SUM('за 8міс.19 р.'!L25+'вересень 19 р.'!L25)</f>
        <v>0</v>
      </c>
      <c r="M25" s="2">
        <f>SUM('за 8міс.19 р.'!M25+'вересень 19 р.'!M25)</f>
        <v>0</v>
      </c>
      <c r="N25" s="2">
        <f>SUM('за 8міс.19 р.'!N25+'вересень 19 р.'!N25)</f>
        <v>2960.06</v>
      </c>
      <c r="O25" s="2">
        <f>SUM('за 8міс.19 р.'!O25+'вересень 19 р.'!O25)</f>
        <v>144720.65000000002</v>
      </c>
      <c r="P25" s="2">
        <f>SUM('за 8міс.19 р.'!P25+'вересень 19 р.'!P25)</f>
        <v>0</v>
      </c>
      <c r="Q25" s="2">
        <f>SUM('за 8міс.19 р.'!Q25+'вересень 19 р.'!Q25)</f>
        <v>0</v>
      </c>
      <c r="R25" s="2">
        <f>SUM('за 8міс.19 р.'!R25+'вересень 19 р.'!R25)</f>
        <v>22833.339999999997</v>
      </c>
      <c r="S25" s="2">
        <f>SUM('за 8міс.19 р.'!S25+'вересень 19 р.'!S25)</f>
        <v>121887.31</v>
      </c>
      <c r="T25" s="2">
        <f>SUM('за 8міс.19 р.'!T25+'вересень 19 р.'!T25)</f>
        <v>0</v>
      </c>
      <c r="U25" s="2">
        <f>SUM('за 8міс.19 р.'!U25+'вересень 19 р.'!U25)</f>
        <v>0</v>
      </c>
      <c r="V25" s="2">
        <f>SUM('за 8міс.19 р.'!V25+'вересень 19 р.'!V25)</f>
        <v>0</v>
      </c>
      <c r="W25" s="2">
        <f>SUM('за 8міс.19 р.'!W25+'вересень 19 р.'!W25)</f>
        <v>0</v>
      </c>
      <c r="X25" s="2">
        <f>SUM('за 8міс.19 р.'!X25+'вересень 19 р.'!X25)</f>
        <v>1108167.73</v>
      </c>
    </row>
    <row r="26" spans="1:24" ht="12.75">
      <c r="A26" s="30" t="s">
        <v>33</v>
      </c>
      <c r="B26" s="2">
        <f>SUM('за 8міс.19 р.'!B26+'вересень 19 р.'!B26)</f>
        <v>206715.06000000003</v>
      </c>
      <c r="C26" s="2">
        <f>SUM('за 8міс.19 р.'!C26+'вересень 19 р.'!C26)</f>
        <v>0</v>
      </c>
      <c r="D26" s="2">
        <f>SUM('за 8міс.19 р.'!D26+'вересень 19 р.'!D26)</f>
        <v>206715.06000000003</v>
      </c>
      <c r="E26" s="2">
        <f>SUM('за 8міс.19 р.'!E26+'вересень 19 р.'!E26)</f>
        <v>45503.2</v>
      </c>
      <c r="F26" s="2">
        <f>SUM('за 8міс.19 р.'!F26+'вересень 19 р.'!F26)</f>
        <v>35489.32</v>
      </c>
      <c r="G26" s="2">
        <f>SUM('за 8міс.19 р.'!G26+'вересень 19 р.'!G26)</f>
        <v>0</v>
      </c>
      <c r="H26" s="2">
        <f>SUM('за 8міс.19 р.'!H26+'вересень 19 р.'!H26)</f>
        <v>35489.32</v>
      </c>
      <c r="I26" s="2">
        <f>SUM('за 8міс.19 р.'!I26+'вересень 19 р.'!I26)</f>
        <v>0</v>
      </c>
      <c r="J26" s="2">
        <f>SUM('за 8міс.19 р.'!J26+'вересень 19 р.'!J26)</f>
        <v>0</v>
      </c>
      <c r="K26" s="2">
        <f>SUM('за 8міс.19 р.'!K26+'вересень 19 р.'!K26)</f>
        <v>0</v>
      </c>
      <c r="L26" s="2">
        <f>SUM('за 8міс.19 р.'!L26+'вересень 19 р.'!L26)</f>
        <v>0</v>
      </c>
      <c r="M26" s="2">
        <f>SUM('за 8міс.19 р.'!M26+'вересень 19 р.'!M26)</f>
        <v>0</v>
      </c>
      <c r="N26" s="2">
        <f>SUM('за 8міс.19 р.'!N26+'вересень 19 р.'!N26)</f>
        <v>0</v>
      </c>
      <c r="O26" s="2">
        <f>SUM('за 8міс.19 р.'!O26+'вересень 19 р.'!O26)</f>
        <v>0</v>
      </c>
      <c r="P26" s="2">
        <f>SUM('за 8міс.19 р.'!P26+'вересень 19 р.'!P26)</f>
        <v>0</v>
      </c>
      <c r="Q26" s="2">
        <f>SUM('за 8міс.19 р.'!Q26+'вересень 19 р.'!Q26)</f>
        <v>0</v>
      </c>
      <c r="R26" s="2">
        <f>SUM('за 8міс.19 р.'!R26+'вересень 19 р.'!R26)</f>
        <v>0</v>
      </c>
      <c r="S26" s="2">
        <f>SUM('за 8міс.19 р.'!S26+'вересень 19 р.'!S26)</f>
        <v>0</v>
      </c>
      <c r="T26" s="2">
        <f>SUM('за 8міс.19 р.'!T26+'вересень 19 р.'!T26)</f>
        <v>0</v>
      </c>
      <c r="U26" s="2">
        <f>SUM('за 8міс.19 р.'!U26+'вересень 19 р.'!U26)</f>
        <v>0</v>
      </c>
      <c r="V26" s="2">
        <f>SUM('за 8міс.19 р.'!V26+'вересень 19 р.'!V26)</f>
        <v>0</v>
      </c>
      <c r="W26" s="2">
        <f>SUM('за 8міс.19 р.'!W26+'вересень 19 р.'!W26)</f>
        <v>0</v>
      </c>
      <c r="X26" s="2">
        <f>SUM('за 8міс.19 р.'!X26+'вересень 19 р.'!X26)</f>
        <v>287707.58</v>
      </c>
    </row>
    <row r="27" spans="1:24" ht="12.75">
      <c r="A27" s="30" t="s">
        <v>19</v>
      </c>
      <c r="B27" s="2">
        <f>SUM('за 8міс.19 р.'!B27+'вересень 19 р.'!B27)</f>
        <v>732695.5399999999</v>
      </c>
      <c r="C27" s="2">
        <f>SUM('за 8міс.19 р.'!C27+'вересень 19 р.'!C27)</f>
        <v>268761.63</v>
      </c>
      <c r="D27" s="2">
        <f>SUM('за 8міс.19 р.'!D27+'вересень 19 р.'!D27)</f>
        <v>1001457.1699999999</v>
      </c>
      <c r="E27" s="2">
        <f>SUM('за 8міс.19 р.'!E27+'вересень 19 р.'!E27)</f>
        <v>219964.33000000002</v>
      </c>
      <c r="F27" s="2">
        <f>SUM('за 8міс.19 р.'!F27+'вересень 19 р.'!F27)</f>
        <v>277812.7</v>
      </c>
      <c r="G27" s="2">
        <f>SUM('за 8міс.19 р.'!G27+'вересень 19 р.'!G27)</f>
        <v>20014.510000000002</v>
      </c>
      <c r="H27" s="2">
        <f>SUM('за 8міс.19 р.'!H27+'вересень 19 р.'!H27)</f>
        <v>12330.08</v>
      </c>
      <c r="I27" s="2">
        <f>SUM('за 8міс.19 р.'!I27+'вересень 19 р.'!I27)</f>
        <v>25310</v>
      </c>
      <c r="J27" s="2">
        <f>SUM('за 8міс.19 р.'!J27+'вересень 19 р.'!J27)</f>
        <v>0</v>
      </c>
      <c r="K27" s="2">
        <f>SUM('за 8міс.19 р.'!K27+'вересень 19 р.'!K27)</f>
        <v>0</v>
      </c>
      <c r="L27" s="2">
        <f>SUM('за 8міс.19 р.'!L27+'вересень 19 р.'!L27)</f>
        <v>0</v>
      </c>
      <c r="M27" s="2">
        <f>SUM('за 8міс.19 р.'!M27+'вересень 19 р.'!M27)</f>
        <v>0</v>
      </c>
      <c r="N27" s="2">
        <f>SUM('за 8міс.19 р.'!N27+'вересень 19 р.'!N27)</f>
        <v>2966.94</v>
      </c>
      <c r="O27" s="2">
        <f>SUM('за 8міс.19 р.'!O27+'вересень 19 р.'!O27)</f>
        <v>217191.17</v>
      </c>
      <c r="P27" s="2">
        <f>SUM('за 8міс.19 р.'!P27+'вересень 19 р.'!P27)</f>
        <v>0</v>
      </c>
      <c r="Q27" s="2">
        <f>SUM('за 8міс.19 р.'!Q27+'вересень 19 р.'!Q27)</f>
        <v>0</v>
      </c>
      <c r="R27" s="2">
        <f>SUM('за 8міс.19 р.'!R27+'вересень 19 р.'!R27)</f>
        <v>26869.010000000002</v>
      </c>
      <c r="S27" s="2">
        <f>SUM('за 8міс.19 р.'!S27+'вересень 19 р.'!S27)</f>
        <v>190322.16000000003</v>
      </c>
      <c r="T27" s="2">
        <f>SUM('за 8міс.19 р.'!T27+'вересень 19 р.'!T27)</f>
        <v>0</v>
      </c>
      <c r="U27" s="2">
        <f>SUM('за 8міс.19 р.'!U27+'вересень 19 р.'!U27)</f>
        <v>0</v>
      </c>
      <c r="V27" s="2">
        <f>SUM('за 8міс.19 р.'!V27+'вересень 19 р.'!V27)</f>
        <v>0</v>
      </c>
      <c r="W27" s="2">
        <f>SUM('за 8міс.19 р.'!W27+'вересень 19 р.'!W27)</f>
        <v>0</v>
      </c>
      <c r="X27" s="2">
        <f>SUM('за 8міс.19 р.'!X27+'вересень 19 р.'!X27)</f>
        <v>1499234.2</v>
      </c>
    </row>
    <row r="28" spans="1:24" ht="12.75">
      <c r="A28" s="30" t="s">
        <v>20</v>
      </c>
      <c r="B28" s="2">
        <f>SUM('за 8міс.19 р.'!B28+'вересень 19 р.'!B28)</f>
        <v>0</v>
      </c>
      <c r="C28" s="2">
        <f>SUM('за 8міс.19 р.'!C28+'вересень 19 р.'!C28)</f>
        <v>0</v>
      </c>
      <c r="D28" s="2">
        <f>SUM('за 8міс.19 р.'!D28+'вересень 19 р.'!D28)</f>
        <v>0</v>
      </c>
      <c r="E28" s="2">
        <f>SUM('за 8міс.19 р.'!E28+'вересень 19 р.'!E28)</f>
        <v>0</v>
      </c>
      <c r="F28" s="2">
        <f>SUM('за 8міс.19 р.'!F28+'вересень 19 р.'!F28)</f>
        <v>0</v>
      </c>
      <c r="G28" s="2">
        <f>SUM('за 8міс.19 р.'!G28+'вересень 19 р.'!G28)</f>
        <v>0</v>
      </c>
      <c r="H28" s="2">
        <f>SUM('за 8міс.19 р.'!H28+'вересень 19 р.'!H28)</f>
        <v>0</v>
      </c>
      <c r="I28" s="2">
        <f>SUM('за 8міс.19 р.'!I28+'вересень 19 р.'!I28)</f>
        <v>0</v>
      </c>
      <c r="J28" s="2">
        <f>SUM('за 8міс.19 р.'!J28+'вересень 19 р.'!J28)</f>
        <v>0</v>
      </c>
      <c r="K28" s="2">
        <f>SUM('за 8міс.19 р.'!K28+'вересень 19 р.'!K28)</f>
        <v>0</v>
      </c>
      <c r="L28" s="2">
        <f>SUM('за 8міс.19 р.'!L28+'вересень 19 р.'!L28)</f>
        <v>0</v>
      </c>
      <c r="M28" s="2">
        <f>SUM('за 8міс.19 р.'!M28+'вересень 19 р.'!M28)</f>
        <v>0</v>
      </c>
      <c r="N28" s="2">
        <f>SUM('за 8міс.19 р.'!N28+'вересень 19 р.'!N28)</f>
        <v>0</v>
      </c>
      <c r="O28" s="2">
        <f>SUM('за 8міс.19 р.'!O28+'вересень 19 р.'!O28)</f>
        <v>0</v>
      </c>
      <c r="P28" s="2">
        <f>SUM('за 8міс.19 р.'!P28+'вересень 19 р.'!P28)</f>
        <v>0</v>
      </c>
      <c r="Q28" s="2">
        <f>SUM('за 8міс.19 р.'!Q28+'вересень 19 р.'!Q28)</f>
        <v>0</v>
      </c>
      <c r="R28" s="2">
        <f>SUM('за 8міс.19 р.'!R28+'вересень 19 р.'!R28)</f>
        <v>0</v>
      </c>
      <c r="S28" s="2">
        <f>SUM('за 8міс.19 р.'!S28+'вересень 19 р.'!S28)</f>
        <v>0</v>
      </c>
      <c r="T28" s="2">
        <f>SUM('за 8міс.19 р.'!T28+'вересень 19 р.'!T28)</f>
        <v>0</v>
      </c>
      <c r="U28" s="2">
        <f>SUM('за 8міс.19 р.'!U28+'вересень 19 р.'!U28)</f>
        <v>0</v>
      </c>
      <c r="V28" s="2">
        <f>SUM('за 8міс.19 р.'!V28+'вересень 19 р.'!V28)</f>
        <v>0</v>
      </c>
      <c r="W28" s="2">
        <f>SUM('за 8міс.19 р.'!W28+'вересень 19 р.'!W28)</f>
        <v>0</v>
      </c>
      <c r="X28" s="2">
        <f>SUM('за 8міс.19 р.'!X28+'вересень 19 р.'!X28)</f>
        <v>0</v>
      </c>
    </row>
    <row r="29" spans="1:24" ht="12.75">
      <c r="A29" s="30" t="s">
        <v>21</v>
      </c>
      <c r="B29" s="2">
        <f>SUM('за 8міс.19 р.'!B29+'вересень 19 р.'!B29)</f>
        <v>1594116</v>
      </c>
      <c r="C29" s="2">
        <f>SUM('за 8міс.19 р.'!C29+'вересень 19 р.'!C29)</f>
        <v>260091.66999999998</v>
      </c>
      <c r="D29" s="2">
        <f>SUM('за 8міс.19 р.'!D29+'вересень 19 р.'!D29)</f>
        <v>1854207.6700000002</v>
      </c>
      <c r="E29" s="2">
        <f>SUM('за 8міс.19 р.'!E29+'вересень 19 р.'!E29)</f>
        <v>406805.23999999993</v>
      </c>
      <c r="F29" s="2">
        <f>SUM('за 8міс.19 р.'!F29+'вересень 19 р.'!F29)</f>
        <v>834292.99</v>
      </c>
      <c r="G29" s="2">
        <f>SUM('за 8міс.19 р.'!G29+'вересень 19 р.'!G29)</f>
        <v>55206.909999999996</v>
      </c>
      <c r="H29" s="2">
        <f>SUM('за 8міс.19 р.'!H29+'вересень 19 р.'!H29)</f>
        <v>77270.97999999998</v>
      </c>
      <c r="I29" s="2">
        <f>SUM('за 8міс.19 р.'!I29+'вересень 19 р.'!I29)</f>
        <v>26128.71</v>
      </c>
      <c r="J29" s="2">
        <f>SUM('за 8міс.19 р.'!J29+'вересень 19 р.'!J29)</f>
        <v>0</v>
      </c>
      <c r="K29" s="2">
        <f>SUM('за 8міс.19 р.'!K29+'вересень 19 р.'!K29)</f>
        <v>0</v>
      </c>
      <c r="L29" s="2">
        <f>SUM('за 8міс.19 р.'!L29+'вересень 19 р.'!L29)</f>
        <v>0</v>
      </c>
      <c r="M29" s="2">
        <f>SUM('за 8міс.19 р.'!M29+'вересень 19 р.'!M29)</f>
        <v>0</v>
      </c>
      <c r="N29" s="2">
        <f>SUM('за 8міс.19 р.'!N29+'вересень 19 р.'!N29)</f>
        <v>6923.73</v>
      </c>
      <c r="O29" s="2">
        <f>SUM('за 8міс.19 р.'!O29+'вересень 19 р.'!O29)</f>
        <v>668762.66</v>
      </c>
      <c r="P29" s="2">
        <f>SUM('за 8міс.19 р.'!P29+'вересень 19 р.'!P29)</f>
        <v>621100</v>
      </c>
      <c r="Q29" s="2">
        <f>SUM('за 8міс.19 р.'!Q29+'вересень 19 р.'!Q29)</f>
        <v>9665.039999999999</v>
      </c>
      <c r="R29" s="2">
        <f>SUM('за 8міс.19 р.'!R29+'вересень 19 р.'!R29)</f>
        <v>37997.619999999995</v>
      </c>
      <c r="S29" s="2">
        <f>SUM('за 8міс.19 р.'!S29+'вересень 19 р.'!S29)</f>
        <v>0</v>
      </c>
      <c r="T29" s="2">
        <f>SUM('за 8міс.19 р.'!T29+'вересень 19 р.'!T29)</f>
        <v>0</v>
      </c>
      <c r="U29" s="2">
        <f>SUM('за 8міс.19 р.'!U29+'вересень 19 р.'!U29)</f>
        <v>0</v>
      </c>
      <c r="V29" s="2">
        <f>SUM('за 8міс.19 р.'!V29+'вересень 19 р.'!V29)</f>
        <v>0</v>
      </c>
      <c r="W29" s="2">
        <f>SUM('за 8міс.19 р.'!W29+'вересень 19 р.'!W29)</f>
        <v>0</v>
      </c>
      <c r="X29" s="2">
        <f>SUM('за 8міс.19 р.'!X29+'вересень 19 р.'!X29)</f>
        <v>3095305.9</v>
      </c>
    </row>
    <row r="30" spans="1:24" ht="12.75">
      <c r="A30" s="30" t="s">
        <v>22</v>
      </c>
      <c r="B30" s="2">
        <f>SUM('за 8міс.19 р.'!B30+'вересень 19 р.'!B30)</f>
        <v>777593.59</v>
      </c>
      <c r="C30" s="2">
        <f>SUM('за 8міс.19 р.'!C30+'вересень 19 р.'!C30)</f>
        <v>170747.21000000002</v>
      </c>
      <c r="D30" s="2">
        <f>SUM('за 8міс.19 р.'!D30+'вересень 19 р.'!D30)</f>
        <v>948340.8</v>
      </c>
      <c r="E30" s="2">
        <f>SUM('за 8міс.19 р.'!E30+'вересень 19 р.'!E30)</f>
        <v>208103.57</v>
      </c>
      <c r="F30" s="2">
        <f>SUM('за 8міс.19 р.'!F30+'вересень 19 р.'!F30)</f>
        <v>295579.13</v>
      </c>
      <c r="G30" s="2">
        <f>SUM('за 8міс.19 р.'!G30+'вересень 19 р.'!G30)</f>
        <v>49134.1</v>
      </c>
      <c r="H30" s="2">
        <f>SUM('за 8міс.19 р.'!H30+'вересень 19 р.'!H30)</f>
        <v>36435.74</v>
      </c>
      <c r="I30" s="2">
        <f>SUM('за 8міс.19 р.'!I30+'вересень 19 р.'!I30)</f>
        <v>35724.18</v>
      </c>
      <c r="J30" s="2">
        <f>SUM('за 8міс.19 р.'!J30+'вересень 19 р.'!J30)</f>
        <v>378.62</v>
      </c>
      <c r="K30" s="2">
        <f>SUM('за 8міс.19 р.'!K30+'вересень 19 р.'!K30)</f>
        <v>0</v>
      </c>
      <c r="L30" s="2">
        <f>SUM('за 8міс.19 р.'!L30+'вересень 19 р.'!L30)</f>
        <v>0</v>
      </c>
      <c r="M30" s="2">
        <f>SUM('за 8міс.19 р.'!M30+'вересень 19 р.'!M30)</f>
        <v>0</v>
      </c>
      <c r="N30" s="2">
        <f>SUM('за 8міс.19 р.'!N30+'вересень 19 р.'!N30)</f>
        <v>0</v>
      </c>
      <c r="O30" s="2">
        <f>SUM('за 8міс.19 р.'!O30+'вересень 19 р.'!O30)</f>
        <v>174285.11</v>
      </c>
      <c r="P30" s="2">
        <f>SUM('за 8міс.19 р.'!P30+'вересень 19 р.'!P30)</f>
        <v>0</v>
      </c>
      <c r="Q30" s="2">
        <f>SUM('за 8міс.19 р.'!Q30+'вересень 19 р.'!Q30)</f>
        <v>0</v>
      </c>
      <c r="R30" s="2">
        <f>SUM('за 8міс.19 р.'!R30+'вересень 19 р.'!R30)</f>
        <v>13181.98</v>
      </c>
      <c r="S30" s="2">
        <f>SUM('за 8міс.19 р.'!S30+'вересень 19 р.'!S30)</f>
        <v>161103.13</v>
      </c>
      <c r="T30" s="2">
        <f>SUM('за 8міс.19 р.'!T30+'вересень 19 р.'!T30)</f>
        <v>0</v>
      </c>
      <c r="U30" s="2">
        <f>SUM('за 8міс.19 р.'!U30+'вересень 19 р.'!U30)</f>
        <v>0</v>
      </c>
      <c r="V30" s="2">
        <f>SUM('за 8міс.19 р.'!V30+'вересень 19 р.'!V30)</f>
        <v>0</v>
      </c>
      <c r="W30" s="2">
        <f>SUM('за 8міс.19 р.'!W30+'вересень 19 р.'!W30)</f>
        <v>0</v>
      </c>
      <c r="X30" s="2">
        <f>SUM('за 8міс.19 р.'!X30+'вересень 19 р.'!X30)</f>
        <v>1452023.5</v>
      </c>
    </row>
    <row r="31" spans="1:24" ht="12.75">
      <c r="A31" s="30" t="s">
        <v>23</v>
      </c>
      <c r="B31" s="2">
        <f>SUM('за 8міс.19 р.'!B31+'вересень 19 р.'!B31)</f>
        <v>1753185.0400000003</v>
      </c>
      <c r="C31" s="2">
        <f>SUM('за 8міс.19 р.'!C31+'вересень 19 р.'!C31)</f>
        <v>485811.05</v>
      </c>
      <c r="D31" s="2">
        <f>SUM('за 8міс.19 р.'!D31+'вересень 19 р.'!D31)</f>
        <v>2238996.0900000003</v>
      </c>
      <c r="E31" s="2">
        <f>SUM('за 8міс.19 р.'!E31+'вересень 19 р.'!E31)</f>
        <v>490356.55</v>
      </c>
      <c r="F31" s="2">
        <f>SUM('за 8міс.19 р.'!F31+'вересень 19 р.'!F31)</f>
        <v>546165.4</v>
      </c>
      <c r="G31" s="2">
        <f>SUM('за 8міс.19 р.'!G31+'вересень 19 р.'!G31)</f>
        <v>191279.7</v>
      </c>
      <c r="H31" s="2">
        <f>SUM('за 8міс.19 р.'!H31+'вересень 19 р.'!H31)</f>
        <v>69429.41</v>
      </c>
      <c r="I31" s="2">
        <f>SUM('за 8міс.19 р.'!I31+'вересень 19 р.'!I31)</f>
        <v>42382.82</v>
      </c>
      <c r="J31" s="2">
        <f>SUM('за 8міс.19 р.'!J31+'вересень 19 р.'!J31)</f>
        <v>378.62</v>
      </c>
      <c r="K31" s="2">
        <f>SUM('за 8міс.19 р.'!K31+'вересень 19 р.'!K31)</f>
        <v>0</v>
      </c>
      <c r="L31" s="2">
        <f>SUM('за 8міс.19 р.'!L31+'вересень 19 р.'!L31)</f>
        <v>0</v>
      </c>
      <c r="M31" s="2">
        <f>SUM('за 8міс.19 р.'!M31+'вересень 19 р.'!M31)</f>
        <v>0</v>
      </c>
      <c r="N31" s="2">
        <f>SUM('за 8міс.19 р.'!N31+'вересень 19 р.'!N31)</f>
        <v>9727.5</v>
      </c>
      <c r="O31" s="2">
        <f>SUM('за 8міс.19 р.'!O31+'вересень 19 р.'!O31)</f>
        <v>233345.96999999997</v>
      </c>
      <c r="P31" s="2">
        <f>SUM('за 8міс.19 р.'!P31+'вересень 19 р.'!P31)</f>
        <v>0</v>
      </c>
      <c r="Q31" s="2">
        <f>SUM('за 8міс.19 р.'!Q31+'вересень 19 р.'!Q31)</f>
        <v>0</v>
      </c>
      <c r="R31" s="2">
        <f>SUM('за 8міс.19 р.'!R31+'вересень 19 р.'!R31)</f>
        <v>66005.97</v>
      </c>
      <c r="S31" s="2">
        <f>SUM('за 8міс.19 р.'!S31+'вересень 19 р.'!S31)</f>
        <v>167340</v>
      </c>
      <c r="T31" s="2">
        <f>SUM('за 8міс.19 р.'!T31+'вересень 19 р.'!T31)</f>
        <v>0</v>
      </c>
      <c r="U31" s="2">
        <f>SUM('за 8міс.19 р.'!U31+'вересень 19 р.'!U31)</f>
        <v>0</v>
      </c>
      <c r="V31" s="2">
        <f>SUM('за 8міс.19 р.'!V31+'вересень 19 р.'!V31)</f>
        <v>0</v>
      </c>
      <c r="W31" s="2">
        <f>SUM('за 8міс.19 р.'!W31+'вересень 19 р.'!W31)</f>
        <v>0</v>
      </c>
      <c r="X31" s="2">
        <f>SUM('за 8міс.19 р.'!X31+'вересень 19 р.'!X31)</f>
        <v>3275518.04</v>
      </c>
    </row>
    <row r="32" spans="1:24" ht="12.75">
      <c r="A32" s="34"/>
      <c r="B32" s="2">
        <f>SUM('за 8міс.19 р.'!B32+'вересень 19 р.'!B32)</f>
        <v>0</v>
      </c>
      <c r="C32" s="2">
        <f>SUM('за 8міс.19 р.'!C32+'вересень 19 р.'!C32)</f>
        <v>0</v>
      </c>
      <c r="D32" s="2">
        <f>SUM('за 8міс.19 р.'!D32+'вересень 19 р.'!D32)</f>
        <v>0</v>
      </c>
      <c r="E32" s="2">
        <f>SUM('за 8міс.19 р.'!E32+'вересень 19 р.'!E32)</f>
        <v>0</v>
      </c>
      <c r="F32" s="2">
        <f>SUM('за 8міс.19 р.'!F32+'вересень 19 р.'!F32)</f>
        <v>0</v>
      </c>
      <c r="G32" s="2">
        <f>SUM('за 8міс.19 р.'!G32+'вересень 19 р.'!G32)</f>
        <v>0</v>
      </c>
      <c r="H32" s="2">
        <f>SUM('за 8міс.19 р.'!H32+'вересень 19 р.'!H32)</f>
        <v>0</v>
      </c>
      <c r="I32" s="2">
        <f>SUM('за 8міс.19 р.'!I32+'вересень 19 р.'!I32)</f>
        <v>0</v>
      </c>
      <c r="J32" s="2">
        <f>SUM('за 8міс.19 р.'!J32+'вересень 19 р.'!J32)</f>
        <v>0</v>
      </c>
      <c r="K32" s="2">
        <f>SUM('за 8міс.19 р.'!K32+'вересень 19 р.'!K32)</f>
        <v>0</v>
      </c>
      <c r="L32" s="2">
        <f>SUM('за 8міс.19 р.'!L32+'вересень 19 р.'!L32)</f>
        <v>0</v>
      </c>
      <c r="M32" s="2">
        <f>SUM('за 8міс.19 р.'!M32+'вересень 19 р.'!M32)</f>
        <v>0</v>
      </c>
      <c r="N32" s="2">
        <f>SUM('за 8міс.19 р.'!N32+'вересень 19 р.'!N32)</f>
        <v>0</v>
      </c>
      <c r="O32" s="2">
        <f>SUM('за 8міс.19 р.'!O32+'вересень 19 р.'!O32)</f>
        <v>0</v>
      </c>
      <c r="P32" s="2">
        <f>SUM('за 8міс.19 р.'!P32+'вересень 19 р.'!P32)</f>
        <v>0</v>
      </c>
      <c r="Q32" s="2">
        <f>SUM('за 8міс.19 р.'!Q32+'вересень 19 р.'!Q32)</f>
        <v>0</v>
      </c>
      <c r="R32" s="2">
        <f>SUM('за 8міс.19 р.'!R32+'вересень 19 р.'!R32)</f>
        <v>0</v>
      </c>
      <c r="S32" s="2">
        <f>SUM('за 8міс.19 р.'!S32+'вересень 19 р.'!S32)</f>
        <v>0</v>
      </c>
      <c r="T32" s="2">
        <f>SUM('за 8міс.19 р.'!T32+'вересень 19 р.'!T32)</f>
        <v>0</v>
      </c>
      <c r="U32" s="2">
        <f>SUM('за 8міс.19 р.'!U32+'вересень 19 р.'!U32)</f>
        <v>0</v>
      </c>
      <c r="V32" s="2">
        <f>SUM('за 8міс.19 р.'!V32+'вересень 19 р.'!V32)</f>
        <v>0</v>
      </c>
      <c r="W32" s="2">
        <f>SUM('за 8міс.19 р.'!W32+'вересень 19 р.'!W32)</f>
        <v>0</v>
      </c>
      <c r="X32" s="2">
        <f>SUM('за 8міс.19 р.'!X32+'вересень 19 р.'!X32)</f>
        <v>0</v>
      </c>
    </row>
    <row r="33" spans="1:24" ht="12.75">
      <c r="A33" s="34"/>
      <c r="B33" s="2">
        <f>SUM('за 8міс.19 р.'!B33+'вересень 19 р.'!B33)</f>
        <v>0</v>
      </c>
      <c r="C33" s="2">
        <f>SUM('за 8міс.19 р.'!C33+'вересень 19 р.'!C33)</f>
        <v>0</v>
      </c>
      <c r="D33" s="2">
        <f>SUM('за 8міс.19 р.'!D33+'вересень 19 р.'!D33)</f>
        <v>0</v>
      </c>
      <c r="E33" s="2">
        <f>SUM('за 8міс.19 р.'!E33+'вересень 19 р.'!E33)</f>
        <v>0</v>
      </c>
      <c r="F33" s="2">
        <f>SUM('за 8міс.19 р.'!F33+'вересень 19 р.'!F33)</f>
        <v>0</v>
      </c>
      <c r="G33" s="2">
        <f>SUM('за 8міс.19 р.'!G33+'вересень 19 р.'!G33)</f>
        <v>0</v>
      </c>
      <c r="H33" s="2">
        <f>SUM('за 8міс.19 р.'!H33+'вересень 19 р.'!H33)</f>
        <v>0</v>
      </c>
      <c r="I33" s="2">
        <f>SUM('за 8міс.19 р.'!I33+'вересень 19 р.'!I33)</f>
        <v>0</v>
      </c>
      <c r="J33" s="2">
        <f>SUM('за 8міс.19 р.'!J33+'вересень 19 р.'!J33)</f>
        <v>0</v>
      </c>
      <c r="K33" s="2">
        <f>SUM('за 8міс.19 р.'!K33+'вересень 19 р.'!K33)</f>
        <v>0</v>
      </c>
      <c r="L33" s="2">
        <f>SUM('за 8міс.19 р.'!L33+'вересень 19 р.'!L33)</f>
        <v>0</v>
      </c>
      <c r="M33" s="2">
        <f>SUM('за 8міс.19 р.'!M33+'вересень 19 р.'!M33)</f>
        <v>0</v>
      </c>
      <c r="N33" s="2">
        <f>SUM('за 8міс.19 р.'!N33+'вересень 19 р.'!N33)</f>
        <v>0</v>
      </c>
      <c r="O33" s="2">
        <f>SUM('за 8міс.19 р.'!O33+'вересень 19 р.'!O33)</f>
        <v>0</v>
      </c>
      <c r="P33" s="2">
        <f>SUM('за 8міс.19 р.'!P33+'вересень 19 р.'!P33)</f>
        <v>0</v>
      </c>
      <c r="Q33" s="2">
        <f>SUM('за 8міс.19 р.'!Q33+'вересень 19 р.'!Q33)</f>
        <v>0</v>
      </c>
      <c r="R33" s="2">
        <f>SUM('за 8міс.19 р.'!R33+'вересень 19 р.'!R33)</f>
        <v>0</v>
      </c>
      <c r="S33" s="2">
        <f>SUM('за 8міс.19 р.'!S33+'вересень 19 р.'!S33)</f>
        <v>0</v>
      </c>
      <c r="T33" s="2">
        <f>SUM('за 8міс.19 р.'!T33+'вересень 19 р.'!T33)</f>
        <v>0</v>
      </c>
      <c r="U33" s="2">
        <f>SUM('за 8міс.19 р.'!U33+'вересень 19 р.'!U33)</f>
        <v>0</v>
      </c>
      <c r="V33" s="2">
        <f>SUM('за 8міс.19 р.'!V33+'вересень 19 р.'!V33)</f>
        <v>0</v>
      </c>
      <c r="W33" s="2">
        <f>SUM('за 8міс.19 р.'!W33+'вересень 19 р.'!W33)</f>
        <v>0</v>
      </c>
      <c r="X33" s="2">
        <f>SUM('за 8міс.19 р.'!X33+'вересень 19 р.'!X33)</f>
        <v>0</v>
      </c>
    </row>
    <row r="34" spans="1:24" ht="12.75">
      <c r="A34" s="34"/>
      <c r="B34" s="2">
        <f>SUM('за 8міс.19 р.'!B34+'вересень 19 р.'!B34)</f>
        <v>0</v>
      </c>
      <c r="C34" s="2">
        <f>SUM('за 8міс.19 р.'!C34+'вересень 19 р.'!C34)</f>
        <v>0</v>
      </c>
      <c r="D34" s="2">
        <f>SUM('за 8міс.19 р.'!D34+'вересень 19 р.'!D34)</f>
        <v>0</v>
      </c>
      <c r="E34" s="2">
        <f>SUM('за 8міс.19 р.'!E34+'вересень 19 р.'!E34)</f>
        <v>0</v>
      </c>
      <c r="F34" s="2">
        <f>SUM('за 8міс.19 р.'!F34+'вересень 19 р.'!F34)</f>
        <v>0</v>
      </c>
      <c r="G34" s="2">
        <f>SUM('за 8міс.19 р.'!G34+'вересень 19 р.'!G34)</f>
        <v>0</v>
      </c>
      <c r="H34" s="2">
        <f>SUM('за 8міс.19 р.'!H34+'вересень 19 р.'!H34)</f>
        <v>0</v>
      </c>
      <c r="I34" s="2">
        <f>SUM('за 8міс.19 р.'!I34+'вересень 19 р.'!I34)</f>
        <v>0</v>
      </c>
      <c r="J34" s="2">
        <f>SUM('за 8міс.19 р.'!J34+'вересень 19 р.'!J34)</f>
        <v>0</v>
      </c>
      <c r="K34" s="2">
        <f>SUM('за 8міс.19 р.'!K34+'вересень 19 р.'!K34)</f>
        <v>0</v>
      </c>
      <c r="L34" s="2">
        <f>SUM('за 8міс.19 р.'!L34+'вересень 19 р.'!L34)</f>
        <v>0</v>
      </c>
      <c r="M34" s="2">
        <f>SUM('за 8міс.19 р.'!M34+'вересень 19 р.'!M34)</f>
        <v>0</v>
      </c>
      <c r="N34" s="2">
        <f>SUM('за 8міс.19 р.'!N34+'вересень 19 р.'!N34)</f>
        <v>0</v>
      </c>
      <c r="O34" s="2">
        <f>SUM('за 8міс.19 р.'!O34+'вересень 19 р.'!O34)</f>
        <v>0</v>
      </c>
      <c r="P34" s="2">
        <f>SUM('за 8міс.19 р.'!P34+'вересень 19 р.'!P34)</f>
        <v>0</v>
      </c>
      <c r="Q34" s="2">
        <f>SUM('за 8міс.19 р.'!Q34+'вересень 19 р.'!Q34)</f>
        <v>0</v>
      </c>
      <c r="R34" s="2">
        <f>SUM('за 8міс.19 р.'!R34+'вересень 19 р.'!R34)</f>
        <v>0</v>
      </c>
      <c r="S34" s="2">
        <f>SUM('за 8міс.19 р.'!S34+'вересень 19 р.'!S34)</f>
        <v>0</v>
      </c>
      <c r="T34" s="2">
        <f>SUM('за 8міс.19 р.'!T34+'вересень 19 р.'!T34)</f>
        <v>0</v>
      </c>
      <c r="U34" s="2">
        <f>SUM('за 8міс.19 р.'!U34+'вересень 19 р.'!U34)</f>
        <v>0</v>
      </c>
      <c r="V34" s="2">
        <f>SUM('за 8міс.19 р.'!V34+'вересень 19 р.'!V34)</f>
        <v>0</v>
      </c>
      <c r="W34" s="2">
        <f>SUM('за 8міс.19 р.'!W34+'вересень 19 р.'!W34)</f>
        <v>0</v>
      </c>
      <c r="X34" s="2">
        <f>SUM('за 8міс.19 р.'!X34+'вересень 19 р.'!X34)</f>
        <v>0</v>
      </c>
    </row>
    <row r="35" spans="1:24" ht="12.75">
      <c r="A35" s="35"/>
      <c r="B35" s="2">
        <f>SUM('за 8міс.19 р.'!B35+'вересень 19 р.'!B35)</f>
        <v>0</v>
      </c>
      <c r="C35" s="2">
        <f>SUM('за 8міс.19 р.'!C35+'вересень 19 р.'!C35)</f>
        <v>0</v>
      </c>
      <c r="D35" s="2">
        <f>SUM('за 8міс.19 р.'!D35+'вересень 19 р.'!D35)</f>
        <v>0</v>
      </c>
      <c r="E35" s="2">
        <f>SUM('за 8міс.19 р.'!E35+'вересень 19 р.'!E35)</f>
        <v>0</v>
      </c>
      <c r="F35" s="2">
        <f>SUM('за 8міс.19 р.'!F35+'вересень 19 р.'!F35)</f>
        <v>0</v>
      </c>
      <c r="G35" s="2">
        <f>SUM('за 8міс.19 р.'!G35+'вересень 19 р.'!G35)</f>
        <v>0</v>
      </c>
      <c r="H35" s="2">
        <f>SUM('за 8міс.19 р.'!H35+'вересень 19 р.'!H35)</f>
        <v>0</v>
      </c>
      <c r="I35" s="2">
        <f>SUM('за 8міс.19 р.'!I35+'вересень 19 р.'!I35)</f>
        <v>0</v>
      </c>
      <c r="J35" s="2">
        <f>SUM('за 8міс.19 р.'!J35+'вересень 19 р.'!J35)</f>
        <v>0</v>
      </c>
      <c r="K35" s="2">
        <f>SUM('за 8міс.19 р.'!K35+'вересень 19 р.'!K35)</f>
        <v>0</v>
      </c>
      <c r="L35" s="2">
        <f>SUM('за 8міс.19 р.'!L35+'вересень 19 р.'!L35)</f>
        <v>0</v>
      </c>
      <c r="M35" s="2">
        <f>SUM('за 8міс.19 р.'!M35+'вересень 19 р.'!M35)</f>
        <v>0</v>
      </c>
      <c r="N35" s="2">
        <f>SUM('за 8міс.19 р.'!N35+'вересень 19 р.'!N35)</f>
        <v>0</v>
      </c>
      <c r="O35" s="2">
        <f>SUM('за 8міс.19 р.'!O35+'вересень 19 р.'!O35)</f>
        <v>0</v>
      </c>
      <c r="P35" s="2">
        <f>SUM('за 8міс.19 р.'!P35+'вересень 19 р.'!P35)</f>
        <v>0</v>
      </c>
      <c r="Q35" s="2">
        <f>SUM('за 8міс.19 р.'!Q35+'вересень 19 р.'!Q35)</f>
        <v>0</v>
      </c>
      <c r="R35" s="2">
        <f>SUM('за 8міс.19 р.'!R35+'вересень 19 р.'!R35)</f>
        <v>0</v>
      </c>
      <c r="S35" s="2">
        <f>SUM('за 8міс.19 р.'!S35+'вересень 19 р.'!S35)</f>
        <v>0</v>
      </c>
      <c r="T35" s="2">
        <f>SUM('за 8міс.19 р.'!T35+'вересень 19 р.'!T35)</f>
        <v>0</v>
      </c>
      <c r="U35" s="2">
        <f>SUM('за 8міс.19 р.'!U35+'вересень 19 р.'!U35)</f>
        <v>0</v>
      </c>
      <c r="V35" s="2">
        <f>SUM('за 8міс.19 р.'!V35+'вересень 19 р.'!V35)</f>
        <v>0</v>
      </c>
      <c r="W35" s="2">
        <f>SUM('за 8міс.19 р.'!W35+'вересень 19 р.'!W35)</f>
        <v>0</v>
      </c>
      <c r="X35" s="2">
        <f>SUM('за 8міс.19 р.'!X35+'вересень 19 р.'!X35)</f>
        <v>0</v>
      </c>
    </row>
    <row r="36" spans="1:24" ht="12.75">
      <c r="A36" s="9" t="s">
        <v>6</v>
      </c>
      <c r="B36" s="2">
        <f>SUM('за 8міс.19 р.'!B36+'вересень 19 р.'!B36)</f>
        <v>23841072.309999995</v>
      </c>
      <c r="C36" s="2">
        <f>SUM('за 8міс.19 р.'!C36+'вересень 19 р.'!C36)</f>
        <v>6051101.970000001</v>
      </c>
      <c r="D36" s="2">
        <f>SUM('за 8міс.19 р.'!D36+'вересень 19 р.'!D36)</f>
        <v>29892174.28</v>
      </c>
      <c r="E36" s="2">
        <f>SUM('за 8міс.19 р.'!E36+'вересень 19 р.'!E36)</f>
        <v>6554351.47</v>
      </c>
      <c r="F36" s="2">
        <f>SUM('за 8міс.19 р.'!F36+'вересень 19 р.'!F36)</f>
        <v>9718274.7</v>
      </c>
      <c r="G36" s="2">
        <f>SUM('за 8міс.19 р.'!G36+'вересень 19 р.'!G36)</f>
        <v>2453042.92</v>
      </c>
      <c r="H36" s="2">
        <f>SUM('за 8міс.19 р.'!H36+'вересень 19 р.'!H36)</f>
        <v>1148290.54</v>
      </c>
      <c r="I36" s="2">
        <f>SUM('за 8міс.19 р.'!I36+'вересень 19 р.'!I36)</f>
        <v>1029700.66</v>
      </c>
      <c r="J36" s="2">
        <f>SUM('за 8міс.19 р.'!J36+'вересень 19 р.'!J36)</f>
        <v>1125.46</v>
      </c>
      <c r="K36" s="2">
        <f>SUM('за 8міс.19 р.'!K36+'вересень 19 р.'!K36)</f>
        <v>0</v>
      </c>
      <c r="L36" s="2">
        <f>SUM('за 8міс.19 р.'!L36+'вересень 19 р.'!L36)</f>
        <v>0</v>
      </c>
      <c r="M36" s="2">
        <f>SUM('за 8міс.19 р.'!M36+'вересень 19 р.'!M36)</f>
        <v>0</v>
      </c>
      <c r="N36" s="2">
        <f>SUM('за 8міс.19 р.'!N36+'вересень 19 р.'!N36)</f>
        <v>73203.5</v>
      </c>
      <c r="O36" s="2">
        <f>SUM('за 8міс.19 р.'!O36+'вересень 19 р.'!O36)</f>
        <v>5014037.080000001</v>
      </c>
      <c r="P36" s="2">
        <f>SUM('за 8міс.19 р.'!P36+'вересень 19 р.'!P36)</f>
        <v>1721465.81</v>
      </c>
      <c r="Q36" s="2">
        <f>SUM('за 8міс.19 р.'!Q36+'вересень 19 р.'!Q36)</f>
        <v>35295.44</v>
      </c>
      <c r="R36" s="2">
        <f>SUM('за 8міс.19 р.'!R36+'вересень 19 р.'!R36)</f>
        <v>586280.7100000001</v>
      </c>
      <c r="S36" s="2">
        <f>SUM('за 8міс.19 р.'!S36+'вересень 19 р.'!S36)</f>
        <v>2501520.21</v>
      </c>
      <c r="T36" s="2">
        <f>SUM('за 8міс.19 р.'!T36+'вересень 19 р.'!T36)</f>
        <v>169474.91</v>
      </c>
      <c r="U36" s="2">
        <f>SUM('за 8міс.19 р.'!U36+'вересень 19 р.'!U36)</f>
        <v>0</v>
      </c>
      <c r="V36" s="2">
        <f>SUM('за 8міс.19 р.'!V36+'вересень 19 р.'!V36)</f>
        <v>0</v>
      </c>
      <c r="W36" s="2">
        <f>SUM('за 8міс.19 р.'!W36+'вересень 19 р.'!W36)</f>
        <v>0</v>
      </c>
      <c r="X36" s="2">
        <f>SUM('за 8міс.19 р.'!X36+'вересень 19 р.'!X36)</f>
        <v>46164800.45</v>
      </c>
    </row>
    <row r="37" spans="1:25" ht="12.75">
      <c r="A37" s="9" t="s">
        <v>25</v>
      </c>
      <c r="B37" s="2">
        <f>SUM('за 8міс.19 р.'!B37+'вересень 19 р.'!B37)</f>
        <v>30395915.39</v>
      </c>
      <c r="C37" s="2">
        <f>SUM('за 8міс.19 р.'!C37+'вересень 19 р.'!C37)</f>
        <v>7690560.490000001</v>
      </c>
      <c r="D37" s="2">
        <f>SUM('за 8міс.19 р.'!D37+'вересень 19 р.'!D37)</f>
        <v>38086475.88</v>
      </c>
      <c r="E37" s="2">
        <f>SUM('за 8міс.19 р.'!E37+'вересень 19 р.'!E37)</f>
        <v>8352820.970000001</v>
      </c>
      <c r="F37" s="2">
        <f>SUM('за 8міс.19 р.'!F37+'вересень 19 р.'!F37)</f>
        <v>12333455.159999996</v>
      </c>
      <c r="G37" s="2">
        <f>SUM('за 8міс.19 р.'!G37+'вересень 19 р.'!G37)</f>
        <v>2818698.72</v>
      </c>
      <c r="H37" s="2">
        <f>SUM('за 8міс.19 р.'!H37+'вересень 19 р.'!H37)</f>
        <v>1589134.7</v>
      </c>
      <c r="I37" s="2">
        <f>SUM('за 8міс.19 р.'!I37+'вересень 19 р.'!I37)</f>
        <v>1099384.3599999999</v>
      </c>
      <c r="J37" s="2">
        <f>SUM('за 8міс.19 р.'!J37+'вересень 19 р.'!J37)</f>
        <v>1125.46</v>
      </c>
      <c r="K37" s="2">
        <f>SUM('за 8міс.19 р.'!K37+'вересень 19 р.'!K37)</f>
        <v>0</v>
      </c>
      <c r="L37" s="2">
        <f>SUM('за 8міс.19 р.'!L37+'вересень 19 р.'!L37)</f>
        <v>0</v>
      </c>
      <c r="M37" s="2">
        <f>SUM('за 8міс.19 р.'!M37+'вересень 19 р.'!M37)</f>
        <v>0</v>
      </c>
      <c r="N37" s="2">
        <f>SUM('за 8міс.19 р.'!N37+'вересень 19 р.'!N37)</f>
        <v>91766.75</v>
      </c>
      <c r="O37" s="2">
        <f>SUM('за 8міс.19 р.'!O37+'вересень 19 р.'!O37)</f>
        <v>6734470.629999998</v>
      </c>
      <c r="P37" s="2">
        <f>SUM('за 8міс.19 р.'!P37+'вересень 19 р.'!P37)</f>
        <v>2800656.7199999997</v>
      </c>
      <c r="Q37" s="2">
        <f>SUM('за 8міс.19 р.'!Q37+'вересень 19 р.'!Q37)</f>
        <v>104008.04</v>
      </c>
      <c r="R37" s="2">
        <f>SUM('за 8міс.19 р.'!R37+'вересень 19 р.'!R37)</f>
        <v>767634.56</v>
      </c>
      <c r="S37" s="2">
        <f>SUM('за 8міс.19 р.'!S37+'вересень 19 р.'!S37)</f>
        <v>2890506.41</v>
      </c>
      <c r="T37" s="2">
        <f>SUM('за 8міс.19 р.'!T37+'вересень 19 р.'!T37)</f>
        <v>171664.90000000002</v>
      </c>
      <c r="U37" s="2">
        <f>SUM('за 8міс.19 р.'!U37+'вересень 19 р.'!U37)</f>
        <v>0</v>
      </c>
      <c r="V37" s="2">
        <f>SUM('за 8міс.19 р.'!V37+'вересень 19 р.'!V37)</f>
        <v>0</v>
      </c>
      <c r="W37" s="2">
        <f>SUM('за 8міс.19 р.'!W37+'вересень 19 р.'!W37)</f>
        <v>0</v>
      </c>
      <c r="X37" s="2">
        <f>SUM('за 8міс.19 р.'!X37+'вересень 19 р.'!X37)</f>
        <v>58773877.47</v>
      </c>
      <c r="Y37" s="17"/>
    </row>
    <row r="38" spans="1:24" ht="12.75">
      <c r="A38" s="26" t="s">
        <v>54</v>
      </c>
      <c r="B38" s="7">
        <v>2111</v>
      </c>
      <c r="C38" s="2">
        <v>2111</v>
      </c>
      <c r="D38" s="2">
        <v>2110</v>
      </c>
      <c r="E38" s="2">
        <v>2120</v>
      </c>
      <c r="F38" s="2">
        <v>2200</v>
      </c>
      <c r="G38" s="2">
        <v>2210</v>
      </c>
      <c r="H38" s="2">
        <v>2230</v>
      </c>
      <c r="I38" s="2">
        <v>2240</v>
      </c>
      <c r="J38" s="2">
        <v>2800</v>
      </c>
      <c r="K38" s="2"/>
      <c r="L38" s="2"/>
      <c r="M38" s="2"/>
      <c r="N38" s="2">
        <v>2250</v>
      </c>
      <c r="O38" s="2">
        <v>2270</v>
      </c>
      <c r="P38" s="2">
        <v>2271</v>
      </c>
      <c r="Q38" s="2">
        <v>2272</v>
      </c>
      <c r="R38" s="2">
        <v>2273</v>
      </c>
      <c r="S38" s="2">
        <v>2274</v>
      </c>
      <c r="T38" s="2">
        <v>2275</v>
      </c>
      <c r="U38" s="2">
        <v>2282</v>
      </c>
      <c r="V38" s="2" t="s">
        <v>36</v>
      </c>
      <c r="W38" s="2"/>
      <c r="X38" s="2"/>
    </row>
    <row r="39" spans="1:25" ht="12.75">
      <c r="A39" s="27"/>
      <c r="B39" s="27"/>
      <c r="C39" s="27"/>
      <c r="D39" s="27">
        <f>SUM(D36)</f>
        <v>29892174.28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17"/>
    </row>
    <row r="40" spans="1:24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</sheetData>
  <sheetProtection/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3">
      <pane xSplit="1" topLeftCell="B1" activePane="topRight" state="frozen"/>
      <selection pane="topLeft" activeCell="A1" sqref="A1"/>
      <selection pane="topRight" activeCell="E32" sqref="E32"/>
    </sheetView>
  </sheetViews>
  <sheetFormatPr defaultColWidth="9.00390625" defaultRowHeight="12.75"/>
  <cols>
    <col min="1" max="1" width="19.00390625" style="0" customWidth="1"/>
    <col min="2" max="2" width="10.875" style="0" bestFit="1" customWidth="1"/>
    <col min="4" max="4" width="10.625" style="0" customWidth="1"/>
    <col min="5" max="5" width="11.25390625" style="0" customWidth="1"/>
    <col min="6" max="6" width="11.625" style="0" customWidth="1"/>
    <col min="7" max="7" width="10.25390625" style="0" customWidth="1"/>
    <col min="9" max="9" width="10.00390625" style="0" customWidth="1"/>
    <col min="10" max="10" width="6.875" style="0" customWidth="1"/>
    <col min="11" max="11" width="4.00390625" style="0" customWidth="1"/>
    <col min="12" max="12" width="3.875" style="0" customWidth="1"/>
    <col min="13" max="13" width="3.75390625" style="0" customWidth="1"/>
    <col min="14" max="14" width="7.875" style="0" customWidth="1"/>
    <col min="15" max="15" width="9.375" style="0" customWidth="1"/>
    <col min="16" max="16" width="8.75390625" style="0" customWidth="1"/>
    <col min="19" max="19" width="12.00390625" style="0" customWidth="1"/>
    <col min="20" max="20" width="7.125" style="0" customWidth="1"/>
    <col min="22" max="22" width="7.375" style="0" customWidth="1"/>
    <col min="23" max="23" width="5.00390625" style="0" customWidth="1"/>
    <col min="24" max="24" width="11.125" style="0" customWidth="1"/>
  </cols>
  <sheetData>
    <row r="1" spans="1:24" ht="12.75">
      <c r="A1" s="1" t="s">
        <v>0</v>
      </c>
      <c r="B1" s="2"/>
      <c r="C1" s="3"/>
      <c r="D1" s="3">
        <f aca="true" t="shared" si="0" ref="D1:D7">SUM(B1:C1)</f>
        <v>0</v>
      </c>
      <c r="E1" s="3"/>
      <c r="F1" s="3">
        <f aca="true" t="shared" si="1" ref="F1:F36">G1+H1+I1+N1+O1+U1</f>
        <v>0</v>
      </c>
      <c r="G1" s="2"/>
      <c r="H1" s="2"/>
      <c r="I1" s="2"/>
      <c r="J1" s="2"/>
      <c r="K1" s="2"/>
      <c r="L1" s="2"/>
      <c r="M1" s="2"/>
      <c r="N1" s="2"/>
      <c r="O1" s="3">
        <f aca="true" t="shared" si="2" ref="O1:O35">P1+Q1+R1+S1+T1</f>
        <v>0</v>
      </c>
      <c r="P1" s="2"/>
      <c r="Q1" s="2"/>
      <c r="R1" s="2"/>
      <c r="S1" s="2"/>
      <c r="T1" s="2"/>
      <c r="U1" s="2"/>
      <c r="V1" s="2"/>
      <c r="W1" s="2"/>
      <c r="X1" s="3">
        <f aca="true" t="shared" si="3" ref="X1:X36">D1+E1+F1+U1+V1</f>
        <v>0</v>
      </c>
    </row>
    <row r="2" spans="1:24" ht="12.75">
      <c r="A2" s="1" t="s">
        <v>1</v>
      </c>
      <c r="B2" s="2"/>
      <c r="C2" s="2"/>
      <c r="D2" s="3">
        <f t="shared" si="0"/>
        <v>0</v>
      </c>
      <c r="E2" s="2"/>
      <c r="F2" s="3">
        <f t="shared" si="1"/>
        <v>0</v>
      </c>
      <c r="G2" s="2"/>
      <c r="H2" s="2"/>
      <c r="I2" s="2"/>
      <c r="J2" s="2"/>
      <c r="K2" s="2"/>
      <c r="L2" s="2"/>
      <c r="M2" s="2"/>
      <c r="N2" s="2"/>
      <c r="O2" s="3">
        <f t="shared" si="2"/>
        <v>0</v>
      </c>
      <c r="P2" s="2"/>
      <c r="Q2" s="2"/>
      <c r="R2" s="2"/>
      <c r="S2" s="2"/>
      <c r="T2" s="2"/>
      <c r="U2" s="2"/>
      <c r="V2" s="2"/>
      <c r="W2" s="2"/>
      <c r="X2" s="3">
        <f t="shared" si="3"/>
        <v>0</v>
      </c>
    </row>
    <row r="3" spans="1:24" ht="12.75">
      <c r="A3" s="1" t="s">
        <v>2</v>
      </c>
      <c r="B3" s="2"/>
      <c r="C3" s="2"/>
      <c r="D3" s="3">
        <f t="shared" si="0"/>
        <v>0</v>
      </c>
      <c r="E3" s="3"/>
      <c r="F3" s="3">
        <f t="shared" si="1"/>
        <v>0</v>
      </c>
      <c r="G3" s="2"/>
      <c r="H3" s="2"/>
      <c r="I3" s="2"/>
      <c r="J3" s="2"/>
      <c r="K3" s="2"/>
      <c r="L3" s="2"/>
      <c r="M3" s="2"/>
      <c r="N3" s="2"/>
      <c r="O3" s="3">
        <f t="shared" si="2"/>
        <v>0</v>
      </c>
      <c r="P3" s="2"/>
      <c r="Q3" s="2"/>
      <c r="R3" s="2"/>
      <c r="S3" s="2"/>
      <c r="T3" s="2"/>
      <c r="U3" s="2"/>
      <c r="V3" s="2"/>
      <c r="W3" s="2"/>
      <c r="X3" s="3">
        <f t="shared" si="3"/>
        <v>0</v>
      </c>
    </row>
    <row r="4" spans="1:24" ht="12.75">
      <c r="A4" s="1" t="s">
        <v>3</v>
      </c>
      <c r="B4" s="2"/>
      <c r="C4" s="2"/>
      <c r="D4" s="3">
        <f t="shared" si="0"/>
        <v>0</v>
      </c>
      <c r="E4" s="2"/>
      <c r="F4" s="3">
        <f t="shared" si="1"/>
        <v>0</v>
      </c>
      <c r="G4" s="2"/>
      <c r="H4" s="2"/>
      <c r="I4" s="2"/>
      <c r="J4" s="2"/>
      <c r="K4" s="2"/>
      <c r="L4" s="2"/>
      <c r="M4" s="2"/>
      <c r="N4" s="2"/>
      <c r="O4" s="3">
        <f t="shared" si="2"/>
        <v>0</v>
      </c>
      <c r="P4" s="2"/>
      <c r="Q4" s="2"/>
      <c r="R4" s="2"/>
      <c r="S4" s="2"/>
      <c r="T4" s="2"/>
      <c r="U4" s="2"/>
      <c r="V4" s="2"/>
      <c r="W4" s="2"/>
      <c r="X4" s="3">
        <f t="shared" si="3"/>
        <v>0</v>
      </c>
    </row>
    <row r="5" spans="1:24" ht="12.75">
      <c r="A5" s="1" t="s">
        <v>4</v>
      </c>
      <c r="B5" s="2">
        <v>442148.95</v>
      </c>
      <c r="C5" s="2">
        <v>84988.55</v>
      </c>
      <c r="D5" s="3">
        <f t="shared" si="0"/>
        <v>527137.5</v>
      </c>
      <c r="E5" s="3">
        <v>115511.57</v>
      </c>
      <c r="F5" s="3">
        <f t="shared" si="1"/>
        <v>78089.86</v>
      </c>
      <c r="G5" s="2">
        <v>8607.25</v>
      </c>
      <c r="H5" s="2">
        <v>42974.1</v>
      </c>
      <c r="I5" s="2">
        <v>5599.24</v>
      </c>
      <c r="J5" s="2"/>
      <c r="K5" s="2"/>
      <c r="L5" s="2"/>
      <c r="M5" s="2"/>
      <c r="N5" s="2">
        <v>1325.08</v>
      </c>
      <c r="O5" s="3">
        <f t="shared" si="2"/>
        <v>18834.190000000002</v>
      </c>
      <c r="P5" s="2"/>
      <c r="Q5" s="2">
        <v>2373.36</v>
      </c>
      <c r="R5" s="2">
        <v>16159.27</v>
      </c>
      <c r="S5" s="2"/>
      <c r="T5" s="2">
        <v>301.56</v>
      </c>
      <c r="U5" s="2">
        <v>750</v>
      </c>
      <c r="V5" s="2"/>
      <c r="W5" s="2"/>
      <c r="X5" s="3">
        <f t="shared" si="3"/>
        <v>721488.93</v>
      </c>
    </row>
    <row r="6" spans="1:24" ht="12.75">
      <c r="A6" s="1" t="s">
        <v>5</v>
      </c>
      <c r="B6" s="2">
        <v>302317.33</v>
      </c>
      <c r="C6" s="3">
        <v>88947.39</v>
      </c>
      <c r="D6" s="3">
        <f t="shared" si="0"/>
        <v>391264.72000000003</v>
      </c>
      <c r="E6" s="2">
        <v>85737.78</v>
      </c>
      <c r="F6" s="3">
        <f t="shared" si="1"/>
        <v>50803.219999999994</v>
      </c>
      <c r="G6" s="2">
        <v>8604.25</v>
      </c>
      <c r="H6" s="2">
        <v>24196.31</v>
      </c>
      <c r="I6" s="2">
        <v>7771.21</v>
      </c>
      <c r="J6" s="2"/>
      <c r="K6" s="2"/>
      <c r="L6" s="2"/>
      <c r="M6" s="2"/>
      <c r="N6" s="2">
        <v>3304.16</v>
      </c>
      <c r="O6" s="3">
        <f t="shared" si="2"/>
        <v>6177.29</v>
      </c>
      <c r="P6" s="2"/>
      <c r="Q6" s="2">
        <v>3330.36</v>
      </c>
      <c r="R6" s="2">
        <v>2696.15</v>
      </c>
      <c r="S6" s="2"/>
      <c r="T6" s="2">
        <v>150.78</v>
      </c>
      <c r="U6" s="2">
        <v>750</v>
      </c>
      <c r="V6" s="2"/>
      <c r="W6" s="2"/>
      <c r="X6" s="3">
        <f t="shared" si="3"/>
        <v>528555.72</v>
      </c>
    </row>
    <row r="7" spans="1:24" ht="12.75">
      <c r="A7" s="1"/>
      <c r="B7" s="2"/>
      <c r="C7" s="2"/>
      <c r="D7" s="3">
        <f t="shared" si="0"/>
        <v>0</v>
      </c>
      <c r="E7" s="2"/>
      <c r="F7" s="3">
        <f t="shared" si="1"/>
        <v>0</v>
      </c>
      <c r="G7" s="2"/>
      <c r="H7" s="2"/>
      <c r="I7" s="2"/>
      <c r="J7" s="2"/>
      <c r="K7" s="2"/>
      <c r="L7" s="2"/>
      <c r="M7" s="2"/>
      <c r="N7" s="2"/>
      <c r="O7" s="3">
        <f t="shared" si="2"/>
        <v>0</v>
      </c>
      <c r="P7" s="2"/>
      <c r="Q7" s="2"/>
      <c r="R7" s="2"/>
      <c r="S7" s="2"/>
      <c r="T7" s="2"/>
      <c r="U7" s="2"/>
      <c r="V7" s="2"/>
      <c r="W7" s="2"/>
      <c r="X7" s="3">
        <f t="shared" si="3"/>
        <v>0</v>
      </c>
    </row>
    <row r="8" spans="1:24" ht="12.75">
      <c r="A8" s="1" t="s">
        <v>6</v>
      </c>
      <c r="B8" s="3">
        <f aca="true" t="shared" si="4" ref="B8:M8">SUM(B1:B7)</f>
        <v>744466.28</v>
      </c>
      <c r="C8" s="3">
        <f t="shared" si="4"/>
        <v>173935.94</v>
      </c>
      <c r="D8" s="3">
        <f t="shared" si="4"/>
        <v>918402.22</v>
      </c>
      <c r="E8" s="4">
        <f t="shared" si="4"/>
        <v>201249.35</v>
      </c>
      <c r="F8" s="3">
        <f t="shared" si="1"/>
        <v>128893.08000000002</v>
      </c>
      <c r="G8" s="2">
        <f t="shared" si="4"/>
        <v>17211.5</v>
      </c>
      <c r="H8" s="2">
        <f t="shared" si="4"/>
        <v>67170.41</v>
      </c>
      <c r="I8" s="2">
        <f t="shared" si="4"/>
        <v>13370.45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>SUM(N1:N7)</f>
        <v>4629.24</v>
      </c>
      <c r="O8" s="3">
        <f t="shared" si="2"/>
        <v>25011.480000000003</v>
      </c>
      <c r="P8" s="2">
        <f aca="true" t="shared" si="5" ref="P8:U8">SUM(P1:P7)</f>
        <v>0</v>
      </c>
      <c r="Q8" s="2">
        <f t="shared" si="5"/>
        <v>5703.72</v>
      </c>
      <c r="R8" s="2">
        <f t="shared" si="5"/>
        <v>18855.420000000002</v>
      </c>
      <c r="S8" s="2">
        <f t="shared" si="5"/>
        <v>0</v>
      </c>
      <c r="T8" s="2">
        <f t="shared" si="5"/>
        <v>452.34000000000003</v>
      </c>
      <c r="U8" s="2">
        <f t="shared" si="5"/>
        <v>1500</v>
      </c>
      <c r="V8" s="3">
        <f>SUM(V1:V7)</f>
        <v>0</v>
      </c>
      <c r="W8" s="2"/>
      <c r="X8" s="3">
        <f t="shared" si="3"/>
        <v>1250044.6500000001</v>
      </c>
    </row>
    <row r="9" spans="1:24" ht="12.75">
      <c r="A9" s="1" t="s">
        <v>7</v>
      </c>
      <c r="B9" s="2">
        <v>189757.5</v>
      </c>
      <c r="C9" s="2">
        <v>40944.17</v>
      </c>
      <c r="D9" s="2">
        <f aca="true" t="shared" si="6" ref="D9:D22">SUM(B9:C9)</f>
        <v>230701.66999999998</v>
      </c>
      <c r="E9" s="2">
        <v>50553.62</v>
      </c>
      <c r="F9" s="3">
        <f t="shared" si="1"/>
        <v>34532.909999999996</v>
      </c>
      <c r="G9" s="2">
        <v>11445.25</v>
      </c>
      <c r="H9" s="2">
        <v>9469.16</v>
      </c>
      <c r="I9" s="2">
        <v>5329.44</v>
      </c>
      <c r="J9" s="2"/>
      <c r="K9" s="2"/>
      <c r="L9" s="2"/>
      <c r="M9" s="2"/>
      <c r="N9" s="2">
        <v>3506.8</v>
      </c>
      <c r="O9" s="3">
        <f t="shared" si="2"/>
        <v>4032.26</v>
      </c>
      <c r="P9" s="2"/>
      <c r="Q9" s="2"/>
      <c r="R9" s="2">
        <v>3453.26</v>
      </c>
      <c r="S9" s="2">
        <v>579</v>
      </c>
      <c r="T9" s="2"/>
      <c r="U9" s="2">
        <v>750</v>
      </c>
      <c r="V9" s="2"/>
      <c r="W9" s="2"/>
      <c r="X9" s="3">
        <f t="shared" si="3"/>
        <v>316538.19999999995</v>
      </c>
    </row>
    <row r="10" spans="1:24" ht="12.75">
      <c r="A10" s="1" t="s">
        <v>8</v>
      </c>
      <c r="B10" s="2"/>
      <c r="C10" s="2"/>
      <c r="D10" s="2">
        <f t="shared" si="6"/>
        <v>0</v>
      </c>
      <c r="E10" s="2"/>
      <c r="F10" s="3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3">
        <f t="shared" si="2"/>
        <v>0</v>
      </c>
      <c r="P10" s="2"/>
      <c r="Q10" s="2"/>
      <c r="R10" s="2"/>
      <c r="S10" s="2"/>
      <c r="T10" s="2"/>
      <c r="U10" s="2"/>
      <c r="V10" s="2"/>
      <c r="W10" s="2"/>
      <c r="X10" s="3">
        <f t="shared" si="3"/>
        <v>0</v>
      </c>
    </row>
    <row r="11" spans="1:24" ht="12.75">
      <c r="A11" s="1" t="s">
        <v>9</v>
      </c>
      <c r="B11" s="2">
        <v>127317.94</v>
      </c>
      <c r="C11" s="2">
        <v>36549.9</v>
      </c>
      <c r="D11" s="2">
        <f t="shared" si="6"/>
        <v>163867.84</v>
      </c>
      <c r="E11" s="2">
        <v>35908.34</v>
      </c>
      <c r="F11" s="3">
        <f t="shared" si="1"/>
        <v>38004.45</v>
      </c>
      <c r="G11" s="2">
        <v>15309.25</v>
      </c>
      <c r="H11" s="2">
        <v>11313.22</v>
      </c>
      <c r="I11" s="2">
        <v>7316.38</v>
      </c>
      <c r="J11" s="2"/>
      <c r="K11" s="2"/>
      <c r="L11" s="2"/>
      <c r="M11" s="2"/>
      <c r="N11" s="2"/>
      <c r="O11" s="3">
        <f t="shared" si="2"/>
        <v>3315.6</v>
      </c>
      <c r="P11" s="2"/>
      <c r="Q11" s="2"/>
      <c r="R11" s="2">
        <v>3315.6</v>
      </c>
      <c r="S11" s="2"/>
      <c r="T11" s="2"/>
      <c r="U11" s="2">
        <v>750</v>
      </c>
      <c r="V11" s="2"/>
      <c r="W11" s="2"/>
      <c r="X11" s="3">
        <f t="shared" si="3"/>
        <v>238530.63</v>
      </c>
    </row>
    <row r="12" spans="1:24" ht="12.75">
      <c r="A12" s="30" t="s">
        <v>34</v>
      </c>
      <c r="B12" s="2">
        <v>171104.91</v>
      </c>
      <c r="C12" s="2">
        <v>42403.1</v>
      </c>
      <c r="D12" s="2">
        <f t="shared" si="6"/>
        <v>213508.01</v>
      </c>
      <c r="E12" s="2">
        <v>46785.98</v>
      </c>
      <c r="F12" s="3">
        <f t="shared" si="1"/>
        <v>28170.059999999998</v>
      </c>
      <c r="G12" s="2">
        <v>8904.25</v>
      </c>
      <c r="H12" s="2">
        <v>6934.12</v>
      </c>
      <c r="I12" s="2">
        <v>7591.65</v>
      </c>
      <c r="J12" s="2"/>
      <c r="K12" s="2"/>
      <c r="L12" s="2"/>
      <c r="M12" s="2"/>
      <c r="N12" s="2">
        <v>785.98</v>
      </c>
      <c r="O12" s="3">
        <f t="shared" si="2"/>
        <v>3204.06</v>
      </c>
      <c r="P12" s="2"/>
      <c r="Q12" s="2"/>
      <c r="R12" s="2">
        <v>3204.06</v>
      </c>
      <c r="S12" s="2"/>
      <c r="T12" s="2"/>
      <c r="U12" s="2">
        <v>750</v>
      </c>
      <c r="V12" s="2"/>
      <c r="W12" s="2"/>
      <c r="X12" s="3">
        <f t="shared" si="3"/>
        <v>289214.05000000005</v>
      </c>
    </row>
    <row r="13" spans="1:24" ht="12.75">
      <c r="A13" s="30" t="s">
        <v>31</v>
      </c>
      <c r="B13" s="2">
        <v>19938.45</v>
      </c>
      <c r="C13" s="2"/>
      <c r="D13" s="2">
        <f t="shared" si="6"/>
        <v>19938.45</v>
      </c>
      <c r="E13" s="2">
        <v>4369.11</v>
      </c>
      <c r="F13" s="3">
        <f t="shared" si="1"/>
        <v>4738.66</v>
      </c>
      <c r="G13" s="2"/>
      <c r="H13" s="2">
        <v>4738.66</v>
      </c>
      <c r="I13" s="2"/>
      <c r="J13" s="2"/>
      <c r="K13" s="2"/>
      <c r="L13" s="2"/>
      <c r="M13" s="2"/>
      <c r="N13" s="2"/>
      <c r="O13" s="3">
        <f t="shared" si="2"/>
        <v>0</v>
      </c>
      <c r="P13" s="2"/>
      <c r="Q13" s="2"/>
      <c r="R13" s="2"/>
      <c r="S13" s="2"/>
      <c r="T13" s="2"/>
      <c r="U13" s="2"/>
      <c r="V13" s="2"/>
      <c r="W13" s="2"/>
      <c r="X13" s="3">
        <f t="shared" si="3"/>
        <v>29046.22</v>
      </c>
    </row>
    <row r="14" spans="1:24" ht="12.75">
      <c r="A14" s="30" t="s">
        <v>10</v>
      </c>
      <c r="B14" s="2"/>
      <c r="C14" s="3"/>
      <c r="D14" s="2">
        <f t="shared" si="6"/>
        <v>0</v>
      </c>
      <c r="E14" s="2"/>
      <c r="F14" s="3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3">
        <f t="shared" si="2"/>
        <v>0</v>
      </c>
      <c r="P14" s="2"/>
      <c r="Q14" s="2"/>
      <c r="R14" s="2"/>
      <c r="S14" s="2"/>
      <c r="T14" s="2"/>
      <c r="U14" s="2"/>
      <c r="V14" s="2"/>
      <c r="W14" s="2"/>
      <c r="X14" s="3">
        <f t="shared" si="3"/>
        <v>0</v>
      </c>
    </row>
    <row r="15" spans="1:24" ht="12.75">
      <c r="A15" s="30" t="s">
        <v>11</v>
      </c>
      <c r="B15" s="2">
        <v>225165.62</v>
      </c>
      <c r="C15" s="2">
        <v>74215.72</v>
      </c>
      <c r="D15" s="2">
        <f t="shared" si="6"/>
        <v>299381.33999999997</v>
      </c>
      <c r="E15" s="2">
        <v>65603.39</v>
      </c>
      <c r="F15" s="3">
        <f t="shared" si="1"/>
        <v>114047.82</v>
      </c>
      <c r="G15" s="2">
        <v>84289.25</v>
      </c>
      <c r="H15" s="2">
        <v>21305.72</v>
      </c>
      <c r="I15" s="2">
        <v>4478.88</v>
      </c>
      <c r="J15" s="2"/>
      <c r="K15" s="2"/>
      <c r="L15" s="2"/>
      <c r="M15" s="2"/>
      <c r="N15" s="2">
        <v>924.17</v>
      </c>
      <c r="O15" s="3">
        <f t="shared" si="2"/>
        <v>2299.8</v>
      </c>
      <c r="P15" s="2"/>
      <c r="Q15" s="2"/>
      <c r="R15" s="2">
        <v>2299.8</v>
      </c>
      <c r="S15" s="2"/>
      <c r="T15" s="2"/>
      <c r="U15" s="2">
        <v>750</v>
      </c>
      <c r="V15" s="2"/>
      <c r="W15" s="2"/>
      <c r="X15" s="3">
        <f t="shared" si="3"/>
        <v>479782.55</v>
      </c>
    </row>
    <row r="16" spans="1:24" ht="12.75">
      <c r="A16" s="30" t="s">
        <v>12</v>
      </c>
      <c r="B16" s="2">
        <v>71555.36</v>
      </c>
      <c r="C16" s="2">
        <v>16836.08</v>
      </c>
      <c r="D16" s="2">
        <f t="shared" si="6"/>
        <v>88391.44</v>
      </c>
      <c r="E16" s="2">
        <v>19369.2</v>
      </c>
      <c r="F16" s="3">
        <f t="shared" si="1"/>
        <v>27106.23</v>
      </c>
      <c r="G16" s="2">
        <v>8604.25</v>
      </c>
      <c r="H16" s="2">
        <v>3630.78</v>
      </c>
      <c r="I16" s="2">
        <v>10320.11</v>
      </c>
      <c r="J16" s="2"/>
      <c r="K16" s="2"/>
      <c r="L16" s="2"/>
      <c r="M16" s="2"/>
      <c r="N16" s="2">
        <v>1264.41</v>
      </c>
      <c r="O16" s="3">
        <f t="shared" si="2"/>
        <v>2536.68</v>
      </c>
      <c r="P16" s="2"/>
      <c r="Q16" s="2"/>
      <c r="R16" s="2">
        <v>2536.68</v>
      </c>
      <c r="S16" s="2"/>
      <c r="T16" s="2"/>
      <c r="U16" s="2">
        <v>750</v>
      </c>
      <c r="V16" s="2"/>
      <c r="W16" s="2"/>
      <c r="X16" s="3">
        <f t="shared" si="3"/>
        <v>135616.87</v>
      </c>
    </row>
    <row r="17" spans="1:24" ht="12.75">
      <c r="A17" s="30" t="s">
        <v>13</v>
      </c>
      <c r="B17" s="2">
        <v>147165.44</v>
      </c>
      <c r="C17" s="2">
        <v>31577.07</v>
      </c>
      <c r="D17" s="2">
        <f t="shared" si="6"/>
        <v>178742.51</v>
      </c>
      <c r="E17" s="2">
        <v>39167.82</v>
      </c>
      <c r="F17" s="3">
        <f t="shared" si="1"/>
        <v>97886.07999999999</v>
      </c>
      <c r="G17" s="2">
        <v>78085.25</v>
      </c>
      <c r="H17" s="2">
        <v>5401.12</v>
      </c>
      <c r="I17" s="2">
        <v>10860.59</v>
      </c>
      <c r="J17" s="2"/>
      <c r="K17" s="2"/>
      <c r="L17" s="2"/>
      <c r="M17" s="2"/>
      <c r="N17" s="2">
        <v>1320</v>
      </c>
      <c r="O17" s="3">
        <f t="shared" si="2"/>
        <v>1469.12</v>
      </c>
      <c r="P17" s="2"/>
      <c r="Q17" s="2"/>
      <c r="R17" s="2">
        <v>1469.12</v>
      </c>
      <c r="S17" s="2"/>
      <c r="T17" s="2"/>
      <c r="U17" s="2">
        <v>750</v>
      </c>
      <c r="V17" s="2"/>
      <c r="W17" s="2"/>
      <c r="X17" s="3">
        <f t="shared" si="3"/>
        <v>316546.41000000003</v>
      </c>
    </row>
    <row r="18" spans="1:24" ht="12.75">
      <c r="A18" s="30" t="s">
        <v>24</v>
      </c>
      <c r="B18" s="2">
        <v>134494.34</v>
      </c>
      <c r="C18" s="2">
        <v>45942.38</v>
      </c>
      <c r="D18" s="2">
        <f t="shared" si="6"/>
        <v>180436.72</v>
      </c>
      <c r="E18" s="2">
        <v>39539.08</v>
      </c>
      <c r="F18" s="3">
        <f t="shared" si="1"/>
        <v>35235.71</v>
      </c>
      <c r="G18" s="2">
        <v>18718.25</v>
      </c>
      <c r="H18" s="2">
        <v>6496.96</v>
      </c>
      <c r="I18" s="2">
        <v>4378.5</v>
      </c>
      <c r="J18" s="2"/>
      <c r="K18" s="2"/>
      <c r="L18" s="2"/>
      <c r="M18" s="2"/>
      <c r="N18" s="2">
        <v>1270.23</v>
      </c>
      <c r="O18" s="3">
        <f t="shared" si="2"/>
        <v>3621.77</v>
      </c>
      <c r="P18" s="2"/>
      <c r="Q18" s="2"/>
      <c r="R18" s="2">
        <v>3621.77</v>
      </c>
      <c r="S18" s="2"/>
      <c r="T18" s="2"/>
      <c r="U18" s="2">
        <v>750</v>
      </c>
      <c r="V18" s="2"/>
      <c r="W18" s="2"/>
      <c r="X18" s="3">
        <f t="shared" si="3"/>
        <v>255961.50999999998</v>
      </c>
    </row>
    <row r="19" spans="1:24" ht="12.75">
      <c r="A19" s="30" t="s">
        <v>14</v>
      </c>
      <c r="B19" s="2">
        <v>133524.08</v>
      </c>
      <c r="C19" s="2">
        <v>33042.61</v>
      </c>
      <c r="D19" s="2">
        <f t="shared" si="6"/>
        <v>166566.69</v>
      </c>
      <c r="E19" s="2">
        <v>36499.74</v>
      </c>
      <c r="F19" s="3">
        <f t="shared" si="1"/>
        <v>30959.239999999998</v>
      </c>
      <c r="G19" s="2">
        <v>15589.25</v>
      </c>
      <c r="H19" s="2">
        <v>5075.32</v>
      </c>
      <c r="I19" s="2">
        <v>5078.8</v>
      </c>
      <c r="J19" s="2"/>
      <c r="K19" s="2"/>
      <c r="L19" s="2"/>
      <c r="M19" s="2"/>
      <c r="N19" s="2">
        <v>1795.82</v>
      </c>
      <c r="O19" s="3">
        <f t="shared" si="2"/>
        <v>2670.05</v>
      </c>
      <c r="P19" s="2"/>
      <c r="Q19" s="2"/>
      <c r="R19" s="2">
        <v>2670.05</v>
      </c>
      <c r="S19" s="2"/>
      <c r="T19" s="2"/>
      <c r="U19" s="2">
        <v>750</v>
      </c>
      <c r="V19" s="2"/>
      <c r="W19" s="2"/>
      <c r="X19" s="3">
        <f t="shared" si="3"/>
        <v>234775.66999999998</v>
      </c>
    </row>
    <row r="20" spans="1:24" ht="12.75">
      <c r="A20" s="30" t="s">
        <v>15</v>
      </c>
      <c r="B20" s="2">
        <v>174323.06</v>
      </c>
      <c r="C20" s="2">
        <v>55766.81</v>
      </c>
      <c r="D20" s="2">
        <f t="shared" si="6"/>
        <v>230089.87</v>
      </c>
      <c r="E20" s="2">
        <v>50419.56</v>
      </c>
      <c r="F20" s="3">
        <f t="shared" si="1"/>
        <v>58121.26</v>
      </c>
      <c r="G20" s="2">
        <v>38889.25</v>
      </c>
      <c r="H20" s="2">
        <v>8693.03</v>
      </c>
      <c r="I20" s="2">
        <v>5046.5</v>
      </c>
      <c r="J20" s="2"/>
      <c r="K20" s="2"/>
      <c r="L20" s="2"/>
      <c r="M20" s="2"/>
      <c r="N20" s="2">
        <v>1270.23</v>
      </c>
      <c r="O20" s="3">
        <f t="shared" si="2"/>
        <v>3472.25</v>
      </c>
      <c r="P20" s="2"/>
      <c r="Q20" s="2"/>
      <c r="R20" s="2">
        <v>3472.25</v>
      </c>
      <c r="S20" s="2"/>
      <c r="T20" s="2"/>
      <c r="U20" s="2">
        <v>750</v>
      </c>
      <c r="V20" s="2"/>
      <c r="W20" s="2"/>
      <c r="X20" s="3">
        <f t="shared" si="3"/>
        <v>339380.69</v>
      </c>
    </row>
    <row r="21" spans="1:24" ht="12.75">
      <c r="A21" s="34" t="s">
        <v>38</v>
      </c>
      <c r="B21" s="2">
        <v>51715.1</v>
      </c>
      <c r="C21" s="2">
        <v>15840.85</v>
      </c>
      <c r="D21" s="2">
        <f t="shared" si="6"/>
        <v>67555.95</v>
      </c>
      <c r="E21" s="2">
        <v>14803.53</v>
      </c>
      <c r="F21" s="3">
        <f t="shared" si="1"/>
        <v>32595.61</v>
      </c>
      <c r="G21" s="2">
        <v>21006.25</v>
      </c>
      <c r="H21" s="2">
        <v>3733.2</v>
      </c>
      <c r="I21" s="2">
        <v>5946.5</v>
      </c>
      <c r="J21" s="2"/>
      <c r="K21" s="2"/>
      <c r="L21" s="2"/>
      <c r="M21" s="2"/>
      <c r="N21" s="2">
        <v>666</v>
      </c>
      <c r="O21" s="3">
        <f t="shared" si="2"/>
        <v>493.66</v>
      </c>
      <c r="P21" s="2"/>
      <c r="Q21" s="2"/>
      <c r="R21" s="2">
        <v>493.66</v>
      </c>
      <c r="S21" s="2"/>
      <c r="T21" s="2"/>
      <c r="U21" s="2">
        <v>750</v>
      </c>
      <c r="V21" s="2"/>
      <c r="W21" s="2"/>
      <c r="X21" s="3">
        <f t="shared" si="3"/>
        <v>115705.09</v>
      </c>
    </row>
    <row r="22" spans="1:24" ht="12.75">
      <c r="A22" s="30" t="s">
        <v>16</v>
      </c>
      <c r="B22" s="2">
        <v>92871.85</v>
      </c>
      <c r="C22" s="2">
        <v>11857.54</v>
      </c>
      <c r="D22" s="2">
        <f t="shared" si="6"/>
        <v>104729.39000000001</v>
      </c>
      <c r="E22" s="2">
        <v>22949.34</v>
      </c>
      <c r="F22" s="3">
        <f t="shared" si="1"/>
        <v>23824.100000000002</v>
      </c>
      <c r="G22" s="2">
        <v>8604.25</v>
      </c>
      <c r="H22" s="2">
        <v>4938.67</v>
      </c>
      <c r="I22" s="2">
        <v>8261.52</v>
      </c>
      <c r="J22" s="2"/>
      <c r="K22" s="2"/>
      <c r="L22" s="2"/>
      <c r="M22" s="2"/>
      <c r="N22" s="2"/>
      <c r="O22" s="3">
        <f t="shared" si="2"/>
        <v>1269.6599999999999</v>
      </c>
      <c r="P22" s="2"/>
      <c r="Q22" s="2"/>
      <c r="R22" s="2">
        <v>690.66</v>
      </c>
      <c r="S22" s="2">
        <v>579</v>
      </c>
      <c r="T22" s="2"/>
      <c r="U22" s="2">
        <v>750</v>
      </c>
      <c r="V22" s="2"/>
      <c r="W22" s="2"/>
      <c r="X22" s="3">
        <f t="shared" si="3"/>
        <v>152252.83000000002</v>
      </c>
    </row>
    <row r="23" spans="1:24" ht="12.75">
      <c r="A23" s="30" t="s">
        <v>17</v>
      </c>
      <c r="B23" s="2">
        <v>218049.11</v>
      </c>
      <c r="C23" s="2">
        <v>60485.62</v>
      </c>
      <c r="D23" s="2">
        <f aca="true" t="shared" si="7" ref="D23:D35">SUM(B23:C23)</f>
        <v>278534.73</v>
      </c>
      <c r="E23" s="2">
        <v>61035.28</v>
      </c>
      <c r="F23" s="3">
        <f t="shared" si="1"/>
        <v>48548.880000000005</v>
      </c>
      <c r="G23" s="2">
        <v>19234.25</v>
      </c>
      <c r="H23" s="2">
        <v>13843.6</v>
      </c>
      <c r="I23" s="2">
        <v>8235.19</v>
      </c>
      <c r="J23" s="2"/>
      <c r="K23" s="2"/>
      <c r="L23" s="2"/>
      <c r="M23" s="2"/>
      <c r="N23" s="2">
        <v>1264.41</v>
      </c>
      <c r="O23" s="3">
        <f t="shared" si="2"/>
        <v>5221.43</v>
      </c>
      <c r="P23" s="2"/>
      <c r="Q23" s="2"/>
      <c r="R23" s="2">
        <v>5221.43</v>
      </c>
      <c r="S23" s="3"/>
      <c r="T23" s="2"/>
      <c r="U23" s="2">
        <v>750</v>
      </c>
      <c r="V23" s="2"/>
      <c r="W23" s="2"/>
      <c r="X23" s="3">
        <f t="shared" si="3"/>
        <v>388868.89</v>
      </c>
    </row>
    <row r="24" spans="1:24" ht="12.75">
      <c r="A24" s="30" t="s">
        <v>18</v>
      </c>
      <c r="B24" s="2">
        <v>99144.87</v>
      </c>
      <c r="C24" s="2">
        <v>27269.18</v>
      </c>
      <c r="D24" s="2">
        <f t="shared" si="7"/>
        <v>126414.04999999999</v>
      </c>
      <c r="E24" s="2">
        <v>27701.09</v>
      </c>
      <c r="F24" s="3">
        <f t="shared" si="1"/>
        <v>29437.350000000002</v>
      </c>
      <c r="G24" s="2">
        <v>15309.25</v>
      </c>
      <c r="H24" s="2">
        <v>4660.26</v>
      </c>
      <c r="I24" s="2">
        <v>6446.52</v>
      </c>
      <c r="J24" s="2"/>
      <c r="K24" s="2"/>
      <c r="L24" s="2"/>
      <c r="M24" s="2"/>
      <c r="N24" s="2"/>
      <c r="O24" s="3">
        <f t="shared" si="2"/>
        <v>2271.32</v>
      </c>
      <c r="P24" s="2"/>
      <c r="Q24" s="2"/>
      <c r="R24" s="2">
        <v>2271.32</v>
      </c>
      <c r="S24" s="2"/>
      <c r="T24" s="2"/>
      <c r="U24" s="2">
        <v>750</v>
      </c>
      <c r="V24" s="2"/>
      <c r="W24" s="2"/>
      <c r="X24" s="3">
        <f t="shared" si="3"/>
        <v>184302.49</v>
      </c>
    </row>
    <row r="25" spans="1:24" ht="12.75">
      <c r="A25" s="30" t="s">
        <v>27</v>
      </c>
      <c r="B25" s="2">
        <v>52091.28</v>
      </c>
      <c r="C25" s="2">
        <v>17642.82</v>
      </c>
      <c r="D25" s="2">
        <f t="shared" si="7"/>
        <v>69734.1</v>
      </c>
      <c r="E25" s="2">
        <v>15280.82</v>
      </c>
      <c r="F25" s="3">
        <f t="shared" si="1"/>
        <v>20006.77</v>
      </c>
      <c r="G25" s="2">
        <v>8604.25</v>
      </c>
      <c r="H25" s="2">
        <v>2716.1</v>
      </c>
      <c r="I25" s="2">
        <v>5078.88</v>
      </c>
      <c r="J25" s="2"/>
      <c r="K25" s="2"/>
      <c r="L25" s="2"/>
      <c r="M25" s="2"/>
      <c r="N25" s="2"/>
      <c r="O25" s="3">
        <f t="shared" si="2"/>
        <v>2857.54</v>
      </c>
      <c r="P25" s="2"/>
      <c r="Q25" s="2"/>
      <c r="R25" s="2">
        <v>2857.54</v>
      </c>
      <c r="S25" s="2"/>
      <c r="T25" s="2"/>
      <c r="U25" s="2">
        <v>750</v>
      </c>
      <c r="V25" s="2"/>
      <c r="W25" s="2"/>
      <c r="X25" s="3">
        <f t="shared" si="3"/>
        <v>105771.69000000002</v>
      </c>
    </row>
    <row r="26" spans="1:24" ht="12.75">
      <c r="A26" s="30" t="s">
        <v>33</v>
      </c>
      <c r="B26" s="2">
        <v>19678.76</v>
      </c>
      <c r="C26" s="2"/>
      <c r="D26" s="2">
        <f t="shared" si="7"/>
        <v>19678.76</v>
      </c>
      <c r="E26" s="2">
        <v>4312.2</v>
      </c>
      <c r="F26" s="3">
        <f t="shared" si="1"/>
        <v>5678.52</v>
      </c>
      <c r="G26" s="2"/>
      <c r="H26" s="2">
        <v>5678.52</v>
      </c>
      <c r="I26" s="2"/>
      <c r="J26" s="2"/>
      <c r="K26" s="2"/>
      <c r="L26" s="2"/>
      <c r="M26" s="2"/>
      <c r="N26" s="2"/>
      <c r="O26" s="3">
        <f t="shared" si="2"/>
        <v>0</v>
      </c>
      <c r="P26" s="2"/>
      <c r="Q26" s="2"/>
      <c r="R26" s="2"/>
      <c r="S26" s="2"/>
      <c r="T26" s="2"/>
      <c r="U26" s="2"/>
      <c r="V26" s="2"/>
      <c r="W26" s="2"/>
      <c r="X26" s="3">
        <f t="shared" si="3"/>
        <v>29669.48</v>
      </c>
    </row>
    <row r="27" spans="1:24" ht="12.75">
      <c r="A27" s="30" t="s">
        <v>19</v>
      </c>
      <c r="B27" s="2">
        <v>65949.07</v>
      </c>
      <c r="C27" s="2">
        <v>31482.49</v>
      </c>
      <c r="D27" s="2">
        <f t="shared" si="7"/>
        <v>97431.56000000001</v>
      </c>
      <c r="E27" s="2">
        <v>21350.16</v>
      </c>
      <c r="F27" s="3">
        <f t="shared" si="1"/>
        <v>18531.43</v>
      </c>
      <c r="G27" s="2">
        <v>8604.25</v>
      </c>
      <c r="H27" s="2">
        <v>1522.52</v>
      </c>
      <c r="I27" s="2">
        <v>5143.63</v>
      </c>
      <c r="J27" s="2"/>
      <c r="K27" s="2"/>
      <c r="L27" s="2"/>
      <c r="M27" s="2"/>
      <c r="N27" s="2"/>
      <c r="O27" s="3">
        <f t="shared" si="2"/>
        <v>2511.03</v>
      </c>
      <c r="P27" s="2"/>
      <c r="Q27" s="2"/>
      <c r="R27" s="2">
        <v>2511.03</v>
      </c>
      <c r="S27" s="2"/>
      <c r="T27" s="2"/>
      <c r="U27" s="2">
        <v>750</v>
      </c>
      <c r="V27" s="2"/>
      <c r="W27" s="2"/>
      <c r="X27" s="3">
        <f t="shared" si="3"/>
        <v>138063.15000000002</v>
      </c>
    </row>
    <row r="28" spans="1:24" ht="12.75">
      <c r="A28" s="30" t="s">
        <v>20</v>
      </c>
      <c r="B28" s="2"/>
      <c r="C28" s="2"/>
      <c r="D28" s="2">
        <f t="shared" si="7"/>
        <v>0</v>
      </c>
      <c r="E28" s="2"/>
      <c r="F28" s="3"/>
      <c r="G28" s="2"/>
      <c r="H28" s="2" t="s">
        <v>36</v>
      </c>
      <c r="I28" s="2"/>
      <c r="J28" s="2"/>
      <c r="K28" s="2"/>
      <c r="L28" s="2"/>
      <c r="M28" s="2"/>
      <c r="N28" s="2"/>
      <c r="O28" s="3">
        <f t="shared" si="2"/>
        <v>0</v>
      </c>
      <c r="P28" s="2"/>
      <c r="Q28" s="2"/>
      <c r="R28" s="2"/>
      <c r="S28" s="2"/>
      <c r="T28" s="2"/>
      <c r="U28" s="2"/>
      <c r="V28" s="2"/>
      <c r="W28" s="2"/>
      <c r="X28" s="3">
        <f t="shared" si="3"/>
        <v>0</v>
      </c>
    </row>
    <row r="29" spans="1:24" ht="12.75">
      <c r="A29" s="30" t="s">
        <v>21</v>
      </c>
      <c r="B29" s="2">
        <v>165293.82</v>
      </c>
      <c r="C29" s="2">
        <v>33960.3</v>
      </c>
      <c r="D29" s="2">
        <f t="shared" si="7"/>
        <v>199254.12</v>
      </c>
      <c r="E29" s="2">
        <v>43662.53</v>
      </c>
      <c r="F29" s="3">
        <f t="shared" si="1"/>
        <v>39830.35</v>
      </c>
      <c r="G29" s="2">
        <v>18604.25</v>
      </c>
      <c r="H29" s="2">
        <v>9700.11</v>
      </c>
      <c r="I29" s="2">
        <v>4387.86</v>
      </c>
      <c r="J29" s="2"/>
      <c r="K29" s="2"/>
      <c r="L29" s="2"/>
      <c r="M29" s="2"/>
      <c r="N29" s="2">
        <v>1234.45</v>
      </c>
      <c r="O29" s="3">
        <f t="shared" si="2"/>
        <v>5153.679999999999</v>
      </c>
      <c r="P29" s="2"/>
      <c r="Q29" s="2">
        <v>739.2</v>
      </c>
      <c r="R29" s="2">
        <v>4414.48</v>
      </c>
      <c r="S29" s="2"/>
      <c r="T29" s="2"/>
      <c r="U29" s="2">
        <v>750</v>
      </c>
      <c r="V29" s="2"/>
      <c r="W29" s="2"/>
      <c r="X29" s="3">
        <f t="shared" si="3"/>
        <v>283497</v>
      </c>
    </row>
    <row r="30" spans="1:24" ht="12.75">
      <c r="A30" s="30" t="s">
        <v>22</v>
      </c>
      <c r="B30" s="2">
        <v>88381.11</v>
      </c>
      <c r="C30" s="2">
        <v>19729.32</v>
      </c>
      <c r="D30" s="2">
        <f t="shared" si="7"/>
        <v>108110.43</v>
      </c>
      <c r="E30" s="2">
        <v>23690.22</v>
      </c>
      <c r="F30" s="3">
        <f t="shared" si="1"/>
        <v>24302.59</v>
      </c>
      <c r="G30" s="2">
        <v>8604.25</v>
      </c>
      <c r="H30" s="2">
        <v>5108.48</v>
      </c>
      <c r="I30" s="2">
        <v>5374.5</v>
      </c>
      <c r="J30" s="2"/>
      <c r="K30" s="2"/>
      <c r="L30" s="2"/>
      <c r="M30" s="2"/>
      <c r="N30" s="2">
        <v>3162.48</v>
      </c>
      <c r="O30" s="3">
        <f t="shared" si="2"/>
        <v>1302.88</v>
      </c>
      <c r="P30" s="2"/>
      <c r="Q30" s="2"/>
      <c r="R30" s="2">
        <v>723.88</v>
      </c>
      <c r="S30" s="2">
        <v>579</v>
      </c>
      <c r="T30" s="2"/>
      <c r="U30" s="2">
        <v>750</v>
      </c>
      <c r="V30" s="2"/>
      <c r="W30" s="2"/>
      <c r="X30" s="3">
        <f t="shared" si="3"/>
        <v>156853.24</v>
      </c>
    </row>
    <row r="31" spans="1:24" ht="12.75">
      <c r="A31" s="30" t="s">
        <v>23</v>
      </c>
      <c r="B31" s="2">
        <v>184659.04</v>
      </c>
      <c r="C31" s="2">
        <v>53451.9</v>
      </c>
      <c r="D31" s="2">
        <f t="shared" si="7"/>
        <v>238110.94</v>
      </c>
      <c r="E31" s="2">
        <v>53734.86</v>
      </c>
      <c r="F31" s="3">
        <v>58458.56</v>
      </c>
      <c r="G31" s="2">
        <v>32737.75</v>
      </c>
      <c r="H31" s="2">
        <v>10409.92</v>
      </c>
      <c r="I31" s="2">
        <v>6906.78</v>
      </c>
      <c r="J31" s="2"/>
      <c r="K31" s="2"/>
      <c r="L31" s="2"/>
      <c r="M31" s="2"/>
      <c r="N31" s="2">
        <v>1272.89</v>
      </c>
      <c r="O31" s="3">
        <f t="shared" si="2"/>
        <v>6676.3</v>
      </c>
      <c r="P31" s="2"/>
      <c r="Q31" s="2"/>
      <c r="R31" s="2">
        <v>6676.3</v>
      </c>
      <c r="S31" s="5"/>
      <c r="T31" s="2"/>
      <c r="U31" s="2">
        <v>750</v>
      </c>
      <c r="V31" s="2"/>
      <c r="W31" s="2"/>
      <c r="X31" s="3">
        <f t="shared" si="3"/>
        <v>351054.36</v>
      </c>
    </row>
    <row r="32" spans="1:24" ht="12.75">
      <c r="A32" s="1"/>
      <c r="B32" s="2"/>
      <c r="C32" s="2"/>
      <c r="D32" s="2">
        <f t="shared" si="7"/>
        <v>0</v>
      </c>
      <c r="E32" s="2"/>
      <c r="F32" s="3">
        <f t="shared" si="1"/>
        <v>0</v>
      </c>
      <c r="G32" s="2"/>
      <c r="H32" s="2"/>
      <c r="I32" s="2"/>
      <c r="J32" s="2"/>
      <c r="K32" s="2"/>
      <c r="L32" s="2"/>
      <c r="M32" s="2"/>
      <c r="N32" s="2"/>
      <c r="O32" s="3">
        <f t="shared" si="2"/>
        <v>0</v>
      </c>
      <c r="P32" s="2"/>
      <c r="Q32" s="2"/>
      <c r="R32" s="2"/>
      <c r="S32" s="2"/>
      <c r="T32" s="2"/>
      <c r="U32" s="2"/>
      <c r="V32" s="2"/>
      <c r="W32" s="2"/>
      <c r="X32" s="3">
        <f t="shared" si="3"/>
        <v>0</v>
      </c>
    </row>
    <row r="33" spans="1:24" ht="12.75">
      <c r="A33" s="1"/>
      <c r="B33" s="2"/>
      <c r="C33" s="2"/>
      <c r="D33" s="2">
        <f t="shared" si="7"/>
        <v>0</v>
      </c>
      <c r="E33" s="2"/>
      <c r="F33" s="3">
        <f t="shared" si="1"/>
        <v>0</v>
      </c>
      <c r="G33" s="2"/>
      <c r="H33" s="2"/>
      <c r="I33" s="2"/>
      <c r="J33" s="2"/>
      <c r="K33" s="2"/>
      <c r="L33" s="2"/>
      <c r="M33" s="2"/>
      <c r="N33" s="2"/>
      <c r="O33" s="3">
        <f t="shared" si="2"/>
        <v>0</v>
      </c>
      <c r="P33" s="2"/>
      <c r="Q33" s="2"/>
      <c r="R33" s="2"/>
      <c r="S33" s="2"/>
      <c r="T33" s="2"/>
      <c r="U33" s="2"/>
      <c r="V33" s="2"/>
      <c r="W33" s="2"/>
      <c r="X33" s="3">
        <f t="shared" si="3"/>
        <v>0</v>
      </c>
    </row>
    <row r="34" spans="1:24" ht="12.75">
      <c r="A34" s="1"/>
      <c r="B34" s="2"/>
      <c r="C34" s="2"/>
      <c r="D34" s="2">
        <f t="shared" si="7"/>
        <v>0</v>
      </c>
      <c r="E34" s="2"/>
      <c r="F34" s="3">
        <f t="shared" si="1"/>
        <v>0</v>
      </c>
      <c r="G34" s="2"/>
      <c r="H34" s="2"/>
      <c r="I34" s="2"/>
      <c r="J34" s="2"/>
      <c r="K34" s="2"/>
      <c r="L34" s="2"/>
      <c r="M34" s="2"/>
      <c r="N34" s="2"/>
      <c r="O34" s="3">
        <f t="shared" si="2"/>
        <v>0</v>
      </c>
      <c r="P34" s="2"/>
      <c r="Q34" s="2"/>
      <c r="R34" s="2"/>
      <c r="S34" s="2"/>
      <c r="T34" s="2"/>
      <c r="U34" s="2"/>
      <c r="V34" s="2"/>
      <c r="W34" s="2"/>
      <c r="X34" s="3">
        <f t="shared" si="3"/>
        <v>0</v>
      </c>
    </row>
    <row r="35" spans="1:24" ht="12.75">
      <c r="A35" s="6"/>
      <c r="B35" s="2"/>
      <c r="C35" s="2"/>
      <c r="D35" s="2">
        <f t="shared" si="7"/>
        <v>0</v>
      </c>
      <c r="E35" s="2"/>
      <c r="F35" s="3">
        <f t="shared" si="1"/>
        <v>0</v>
      </c>
      <c r="G35" s="2"/>
      <c r="H35" s="2"/>
      <c r="I35" s="2"/>
      <c r="J35" s="2"/>
      <c r="K35" s="2"/>
      <c r="L35" s="2"/>
      <c r="M35" s="2"/>
      <c r="N35" s="2"/>
      <c r="O35" s="3">
        <f t="shared" si="2"/>
        <v>0</v>
      </c>
      <c r="P35" s="2"/>
      <c r="Q35" s="2"/>
      <c r="R35" s="2"/>
      <c r="S35" s="2"/>
      <c r="T35" s="2"/>
      <c r="U35" s="2"/>
      <c r="V35" s="2"/>
      <c r="W35" s="2"/>
      <c r="X35" s="3">
        <f t="shared" si="3"/>
        <v>0</v>
      </c>
    </row>
    <row r="36" spans="1:24" ht="12.75">
      <c r="A36" s="1" t="s">
        <v>6</v>
      </c>
      <c r="B36" s="3">
        <f aca="true" t="shared" si="8" ref="B36:G36">SUM(B9:B35)</f>
        <v>2432180.7100000004</v>
      </c>
      <c r="C36" s="3">
        <f t="shared" si="8"/>
        <v>648997.86</v>
      </c>
      <c r="D36" s="3">
        <f t="shared" si="8"/>
        <v>3081178.57</v>
      </c>
      <c r="E36" s="3">
        <f>SUM(E9:E35)</f>
        <v>676735.8700000001</v>
      </c>
      <c r="F36" s="3">
        <f t="shared" si="1"/>
        <v>770311.6599999999</v>
      </c>
      <c r="G36" s="2">
        <f t="shared" si="8"/>
        <v>421143</v>
      </c>
      <c r="H36" s="2">
        <f>SUM(H9:H35)</f>
        <v>145369.47000000003</v>
      </c>
      <c r="I36" s="2">
        <f>SUM(I9:I35)</f>
        <v>116182.23000000003</v>
      </c>
      <c r="J36" s="2">
        <f>SUM(J9:J35)</f>
        <v>0</v>
      </c>
      <c r="K36" s="2"/>
      <c r="L36" s="2"/>
      <c r="M36" s="2"/>
      <c r="N36" s="2">
        <f>SUM(N9:N35)</f>
        <v>19737.87</v>
      </c>
      <c r="O36" s="2">
        <f>SUM(O9:O35)</f>
        <v>54379.09</v>
      </c>
      <c r="P36" s="2">
        <f>SUM(P10:P35)</f>
        <v>0</v>
      </c>
      <c r="Q36" s="2">
        <f>SUM(Q10:Q35)</f>
        <v>739.2</v>
      </c>
      <c r="R36" s="2">
        <f>SUM(R9:R35)</f>
        <v>51902.89000000001</v>
      </c>
      <c r="S36" s="2">
        <f>SUM(S9:S35)</f>
        <v>1737</v>
      </c>
      <c r="T36" s="2">
        <f>SUM(T10:T35)</f>
        <v>0</v>
      </c>
      <c r="U36" s="2">
        <f>SUM(U9:U35)</f>
        <v>13500</v>
      </c>
      <c r="V36" s="3">
        <f>SUM(V9:V35)</f>
        <v>0</v>
      </c>
      <c r="W36" s="2"/>
      <c r="X36" s="3">
        <f t="shared" si="3"/>
        <v>4541726.1</v>
      </c>
    </row>
    <row r="37" spans="1:24" ht="12.75">
      <c r="A37" s="1" t="s">
        <v>25</v>
      </c>
      <c r="B37" s="3">
        <f>SUM(B36,B8)</f>
        <v>3176646.99</v>
      </c>
      <c r="C37" s="3">
        <f>SUM(C36,C8)</f>
        <v>822933.8</v>
      </c>
      <c r="D37" s="3">
        <f>D8+D36</f>
        <v>3999580.79</v>
      </c>
      <c r="E37" s="3">
        <f>E8+E36</f>
        <v>877985.2200000001</v>
      </c>
      <c r="F37" s="3">
        <f>G37+H37+I37+N37+O37+U37</f>
        <v>899204.74</v>
      </c>
      <c r="G37" s="2">
        <f>G8+G36</f>
        <v>438354.5</v>
      </c>
      <c r="H37" s="2">
        <f>H8+H36</f>
        <v>212539.88000000003</v>
      </c>
      <c r="I37" s="2">
        <f>I8+I36</f>
        <v>129552.68000000002</v>
      </c>
      <c r="J37" s="2">
        <f>J8+J36</f>
        <v>0</v>
      </c>
      <c r="K37" s="2"/>
      <c r="L37" s="2"/>
      <c r="M37" s="2"/>
      <c r="N37" s="2">
        <f>N8+N36</f>
        <v>24367.11</v>
      </c>
      <c r="O37" s="3">
        <f>P37+Q37+R37+S37+T37</f>
        <v>79390.57</v>
      </c>
      <c r="P37" s="2">
        <f aca="true" t="shared" si="9" ref="P37:U37">P8+P36</f>
        <v>0</v>
      </c>
      <c r="Q37" s="2">
        <f t="shared" si="9"/>
        <v>6442.92</v>
      </c>
      <c r="R37" s="2">
        <f t="shared" si="9"/>
        <v>70758.31000000001</v>
      </c>
      <c r="S37" s="2">
        <f t="shared" si="9"/>
        <v>1737</v>
      </c>
      <c r="T37" s="2">
        <f t="shared" si="9"/>
        <v>452.34000000000003</v>
      </c>
      <c r="U37" s="2">
        <f t="shared" si="9"/>
        <v>15000</v>
      </c>
      <c r="V37" s="3">
        <f>SUM(V36,V8)</f>
        <v>0</v>
      </c>
      <c r="W37" s="2"/>
      <c r="X37" s="3">
        <f>D37+E37+F37++V37</f>
        <v>5776770.75</v>
      </c>
    </row>
    <row r="38" spans="1:24" ht="12.75">
      <c r="A38" s="20" t="s">
        <v>55</v>
      </c>
      <c r="B38" s="8">
        <v>2111</v>
      </c>
      <c r="C38" s="1">
        <v>2111</v>
      </c>
      <c r="D38" s="1">
        <v>2110</v>
      </c>
      <c r="E38" s="1">
        <v>2120</v>
      </c>
      <c r="F38" s="1">
        <v>2200</v>
      </c>
      <c r="G38" s="1">
        <v>2210</v>
      </c>
      <c r="H38" s="1">
        <v>2230</v>
      </c>
      <c r="I38" s="1">
        <v>2240</v>
      </c>
      <c r="J38" s="1">
        <v>2800</v>
      </c>
      <c r="K38" s="1"/>
      <c r="L38" s="1"/>
      <c r="M38" s="1"/>
      <c r="N38" s="1">
        <v>2250</v>
      </c>
      <c r="O38" s="1">
        <v>2270</v>
      </c>
      <c r="P38" s="1">
        <v>2271</v>
      </c>
      <c r="Q38" s="30">
        <v>2272</v>
      </c>
      <c r="R38" s="1">
        <v>2273</v>
      </c>
      <c r="S38" s="1">
        <v>2274</v>
      </c>
      <c r="T38" s="1">
        <v>2275</v>
      </c>
      <c r="U38" s="1">
        <v>2282</v>
      </c>
      <c r="V38" s="1">
        <v>2730</v>
      </c>
      <c r="W38" s="2"/>
      <c r="X38" s="3"/>
    </row>
  </sheetData>
  <sheetProtection/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40"/>
  <sheetViews>
    <sheetView zoomScale="80" zoomScaleNormal="80" zoomScalePageLayoutView="0" workbookViewId="0" topLeftCell="E10">
      <selection activeCell="F40" sqref="F40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4.75390625" style="0" customWidth="1"/>
    <col min="5" max="5" width="18.75390625" style="0" customWidth="1"/>
    <col min="6" max="6" width="12.25390625" style="0" customWidth="1"/>
    <col min="7" max="7" width="13.625" style="0" customWidth="1"/>
    <col min="8" max="8" width="12.875" style="0" customWidth="1"/>
    <col min="9" max="9" width="13.00390625" style="0" customWidth="1"/>
    <col min="10" max="10" width="12.00390625" style="0" customWidth="1"/>
    <col min="11" max="11" width="5.125" style="0" customWidth="1"/>
    <col min="12" max="12" width="6.125" style="0" customWidth="1"/>
    <col min="13" max="13" width="5.875" style="0" customWidth="1"/>
    <col min="14" max="14" width="12.25390625" style="0" customWidth="1"/>
    <col min="15" max="15" width="13.625" style="0" bestFit="1" customWidth="1"/>
    <col min="16" max="16" width="12.00390625" style="0" customWidth="1"/>
    <col min="17" max="17" width="10.875" style="0" customWidth="1"/>
    <col min="18" max="18" width="11.875" style="0" customWidth="1"/>
    <col min="19" max="19" width="14.375" style="0" customWidth="1"/>
    <col min="20" max="20" width="9.875" style="0" customWidth="1"/>
    <col min="21" max="21" width="11.875" style="0" customWidth="1"/>
    <col min="22" max="22" width="7.375" style="0" customWidth="1"/>
    <col min="23" max="23" width="6.25390625" style="0" customWidth="1"/>
    <col min="24" max="24" width="16.00390625" style="0" customWidth="1"/>
  </cols>
  <sheetData>
    <row r="1" spans="1:25" ht="14.25">
      <c r="A1" s="31" t="s">
        <v>0</v>
      </c>
      <c r="B1" s="34">
        <f>SUM('за 9міс.19 р.'!B1+'жовтень 19 р.'!B1)</f>
        <v>0</v>
      </c>
      <c r="C1" s="34">
        <f>SUM('за 9міс.19 р.'!C1+'жовтень 19 р.'!C1)</f>
        <v>0</v>
      </c>
      <c r="D1" s="34">
        <f>SUM('за 9міс.19 р.'!D1+'жовтень 19 р.'!D1)</f>
        <v>0</v>
      </c>
      <c r="E1" s="34">
        <f>SUM('за 9міс.19 р.'!E1+'жовтень 19 р.'!E1)</f>
        <v>0</v>
      </c>
      <c r="F1" s="34">
        <f>SUM('за 9міс.19 р.'!F1+'жовтень 19 р.'!F1)</f>
        <v>0</v>
      </c>
      <c r="G1" s="34">
        <f>SUM('за 9міс.19 р.'!G1+'жовтень 19 р.'!G1)</f>
        <v>0</v>
      </c>
      <c r="H1" s="34">
        <f>SUM('за 9міс.19 р.'!H1+'жовтень 19 р.'!H1)</f>
        <v>0</v>
      </c>
      <c r="I1" s="34">
        <f>SUM('за 9міс.19 р.'!I1+'жовтень 19 р.'!I1)</f>
        <v>0</v>
      </c>
      <c r="J1" s="34">
        <f>SUM('за 9міс.19 р.'!J1+'жовтень 19 р.'!J1)</f>
        <v>0</v>
      </c>
      <c r="K1" s="34">
        <f>SUM('за 9міс.19 р.'!K1+'жовтень 19 р.'!K1)</f>
        <v>0</v>
      </c>
      <c r="L1" s="34">
        <f>SUM('за 9міс.19 р.'!L1+'жовтень 19 р.'!L1)</f>
        <v>0</v>
      </c>
      <c r="M1" s="34">
        <f>SUM('за 9міс.19 р.'!M1+'жовтень 19 р.'!M1)</f>
        <v>0</v>
      </c>
      <c r="N1" s="34">
        <f>SUM('за 9міс.19 р.'!N1+'жовтень 19 р.'!N1)</f>
        <v>0</v>
      </c>
      <c r="O1" s="34">
        <f>SUM('за 9міс.19 р.'!O1+'жовтень 19 р.'!O1)</f>
        <v>0</v>
      </c>
      <c r="P1" s="34">
        <f>SUM('за 9міс.19 р.'!P1+'жовтень 19 р.'!P1)</f>
        <v>0</v>
      </c>
      <c r="Q1" s="34">
        <f>SUM('за 9міс.19 р.'!Q1+'жовтень 19 р.'!Q1)</f>
        <v>0</v>
      </c>
      <c r="R1" s="34">
        <f>SUM('за 9міс.19 р.'!R1+'жовтень 19 р.'!R1)</f>
        <v>0</v>
      </c>
      <c r="S1" s="34">
        <f>SUM('за 9міс.19 р.'!S1+'жовтень 19 р.'!S1)</f>
        <v>0</v>
      </c>
      <c r="T1" s="34">
        <f>SUM('за 9міс.19 р.'!T1+'жовтень 19 р.'!T1)</f>
        <v>0</v>
      </c>
      <c r="U1" s="34">
        <f>SUM('за 9міс.19 р.'!U1+'жовтень 19 р.'!U1)</f>
        <v>0</v>
      </c>
      <c r="V1" s="34">
        <f>SUM('за 9міс.19 р.'!V1+'жовтень 19 р.'!V1)</f>
        <v>0</v>
      </c>
      <c r="W1" s="34">
        <f>SUM('за 9міс.19 р.'!W1+'жовтень 19 р.'!W1)</f>
        <v>0</v>
      </c>
      <c r="X1" s="34">
        <f>SUM('за 9міс.19 р.'!X1+'жовтень 19 р.'!X1)</f>
        <v>0</v>
      </c>
      <c r="Y1" s="48"/>
    </row>
    <row r="2" spans="1:25" ht="14.25">
      <c r="A2" s="31" t="s">
        <v>1</v>
      </c>
      <c r="B2" s="34">
        <f>SUM('за 9міс.19 р.'!B2+'жовтень 19 р.'!B2)</f>
        <v>0</v>
      </c>
      <c r="C2" s="34">
        <f>SUM('за 9міс.19 р.'!C2+'жовтень 19 р.'!C2)</f>
        <v>0</v>
      </c>
      <c r="D2" s="34">
        <f>SUM('за 9міс.19 р.'!D2+'жовтень 19 р.'!D2)</f>
        <v>0</v>
      </c>
      <c r="E2" s="34">
        <f>SUM('за 9міс.19 р.'!E2+'жовтень 19 р.'!E2)</f>
        <v>0</v>
      </c>
      <c r="F2" s="34">
        <f>SUM('за 9міс.19 р.'!F2+'жовтень 19 р.'!F2)</f>
        <v>0</v>
      </c>
      <c r="G2" s="34">
        <f>SUM('за 9міс.19 р.'!G2+'жовтень 19 р.'!G2)</f>
        <v>0</v>
      </c>
      <c r="H2" s="34">
        <f>SUM('за 9міс.19 р.'!H2+'жовтень 19 р.'!H2)</f>
        <v>0</v>
      </c>
      <c r="I2" s="34">
        <f>SUM('за 9міс.19 р.'!I2+'жовтень 19 р.'!I2)</f>
        <v>0</v>
      </c>
      <c r="J2" s="34">
        <f>SUM('за 9міс.19 р.'!J2+'жовтень 19 р.'!J2)</f>
        <v>0</v>
      </c>
      <c r="K2" s="34">
        <f>SUM('за 9міс.19 р.'!K2+'жовтень 19 р.'!K2)</f>
        <v>0</v>
      </c>
      <c r="L2" s="34">
        <f>SUM('за 9міс.19 р.'!L2+'жовтень 19 р.'!L2)</f>
        <v>0</v>
      </c>
      <c r="M2" s="34">
        <f>SUM('за 9міс.19 р.'!M2+'жовтень 19 р.'!M2)</f>
        <v>0</v>
      </c>
      <c r="N2" s="34">
        <f>SUM('за 9міс.19 р.'!N2+'жовтень 19 р.'!N2)</f>
        <v>0</v>
      </c>
      <c r="O2" s="34">
        <f>SUM('за 9міс.19 р.'!O2+'жовтень 19 р.'!O2)</f>
        <v>0</v>
      </c>
      <c r="P2" s="34">
        <f>SUM('за 9міс.19 р.'!P2+'жовтень 19 р.'!P2)</f>
        <v>0</v>
      </c>
      <c r="Q2" s="34">
        <f>SUM('за 9міс.19 р.'!Q2+'жовтень 19 р.'!Q2)</f>
        <v>0</v>
      </c>
      <c r="R2" s="34">
        <f>SUM('за 9міс.19 р.'!R2+'жовтень 19 р.'!R2)</f>
        <v>0</v>
      </c>
      <c r="S2" s="34">
        <f>SUM('за 9міс.19 р.'!S2+'жовтень 19 р.'!S2)</f>
        <v>0</v>
      </c>
      <c r="T2" s="34">
        <f>SUM('за 9міс.19 р.'!T2+'жовтень 19 р.'!T2)</f>
        <v>0</v>
      </c>
      <c r="U2" s="34">
        <f>SUM('за 9міс.19 р.'!U2+'жовтень 19 р.'!U2)</f>
        <v>0</v>
      </c>
      <c r="V2" s="34">
        <f>SUM('за 9міс.19 р.'!V2+'жовтень 19 р.'!V2)</f>
        <v>0</v>
      </c>
      <c r="W2" s="34">
        <f>SUM('за 9міс.19 р.'!W2+'жовтень 19 р.'!W2)</f>
        <v>0</v>
      </c>
      <c r="X2" s="34">
        <f>SUM('за 9міс.19 р.'!X2+'жовтень 19 р.'!X2)</f>
        <v>0</v>
      </c>
      <c r="Y2" s="48"/>
    </row>
    <row r="3" spans="1:25" ht="14.25">
      <c r="A3" s="31" t="s">
        <v>2</v>
      </c>
      <c r="B3" s="34">
        <f>SUM('за 9міс.19 р.'!B3+'жовтень 19 р.'!B3)</f>
        <v>0</v>
      </c>
      <c r="C3" s="34">
        <f>SUM('за 9міс.19 р.'!C3+'жовтень 19 р.'!C3)</f>
        <v>0</v>
      </c>
      <c r="D3" s="34">
        <f>SUM('за 9міс.19 р.'!D3+'жовтень 19 р.'!D3)</f>
        <v>0</v>
      </c>
      <c r="E3" s="34">
        <f>SUM('за 9міс.19 р.'!E3+'жовтень 19 р.'!E3)</f>
        <v>0</v>
      </c>
      <c r="F3" s="34">
        <f>SUM('за 9міс.19 р.'!F3+'жовтень 19 р.'!F3)</f>
        <v>0</v>
      </c>
      <c r="G3" s="34">
        <f>SUM('за 9міс.19 р.'!G3+'жовтень 19 р.'!G3)</f>
        <v>0</v>
      </c>
      <c r="H3" s="34">
        <f>SUM('за 9міс.19 р.'!H3+'жовтень 19 р.'!H3)</f>
        <v>0</v>
      </c>
      <c r="I3" s="34">
        <f>SUM('за 9міс.19 р.'!I3+'жовтень 19 р.'!I3)</f>
        <v>0</v>
      </c>
      <c r="J3" s="34">
        <f>SUM('за 9міс.19 р.'!J3+'жовтень 19 р.'!J3)</f>
        <v>0</v>
      </c>
      <c r="K3" s="34">
        <f>SUM('за 9міс.19 р.'!K3+'жовтень 19 р.'!K3)</f>
        <v>0</v>
      </c>
      <c r="L3" s="34">
        <f>SUM('за 9міс.19 р.'!L3+'жовтень 19 р.'!L3)</f>
        <v>0</v>
      </c>
      <c r="M3" s="34">
        <f>SUM('за 9міс.19 р.'!M3+'жовтень 19 р.'!M3)</f>
        <v>0</v>
      </c>
      <c r="N3" s="34">
        <f>SUM('за 9міс.19 р.'!N3+'жовтень 19 р.'!N3)</f>
        <v>0</v>
      </c>
      <c r="O3" s="34">
        <f>SUM('за 9міс.19 р.'!O3+'жовтень 19 р.'!O3)</f>
        <v>0</v>
      </c>
      <c r="P3" s="34">
        <f>SUM('за 9міс.19 р.'!P3+'жовтень 19 р.'!P3)</f>
        <v>0</v>
      </c>
      <c r="Q3" s="34">
        <f>SUM('за 9міс.19 р.'!Q3+'жовтень 19 р.'!Q3)</f>
        <v>0</v>
      </c>
      <c r="R3" s="34">
        <f>SUM('за 9міс.19 р.'!R3+'жовтень 19 р.'!R3)</f>
        <v>0</v>
      </c>
      <c r="S3" s="34">
        <f>SUM('за 9міс.19 р.'!S3+'жовтень 19 р.'!S3)</f>
        <v>0</v>
      </c>
      <c r="T3" s="34">
        <f>SUM('за 9міс.19 р.'!T3+'жовтень 19 р.'!T3)</f>
        <v>0</v>
      </c>
      <c r="U3" s="34">
        <f>SUM('за 9міс.19 р.'!U3+'жовтень 19 р.'!U3)</f>
        <v>0</v>
      </c>
      <c r="V3" s="34">
        <f>SUM('за 9міс.19 р.'!V3+'жовтень 19 р.'!V3)</f>
        <v>0</v>
      </c>
      <c r="W3" s="34">
        <f>SUM('за 9міс.19 р.'!W3+'жовтень 19 р.'!W3)</f>
        <v>0</v>
      </c>
      <c r="X3" s="34">
        <f>SUM('за 9міс.19 р.'!X3+'жовтень 19 р.'!X3)</f>
        <v>0</v>
      </c>
      <c r="Y3" s="48"/>
    </row>
    <row r="4" spans="1:25" ht="14.25">
      <c r="A4" s="31" t="s">
        <v>3</v>
      </c>
      <c r="B4" s="34">
        <f>SUM('за 9міс.19 р.'!B4+'жовтень 19 р.'!B4)</f>
        <v>0</v>
      </c>
      <c r="C4" s="34">
        <f>SUM('за 9міс.19 р.'!C4+'жовтень 19 р.'!C4)</f>
        <v>0</v>
      </c>
      <c r="D4" s="34">
        <f>SUM('за 9міс.19 р.'!D4+'жовтень 19 р.'!D4)</f>
        <v>0</v>
      </c>
      <c r="E4" s="34">
        <f>SUM('за 9міс.19 р.'!E4+'жовтень 19 р.'!E4)</f>
        <v>0</v>
      </c>
      <c r="F4" s="34">
        <f>SUM('за 9міс.19 р.'!F4+'жовтень 19 р.'!F4)</f>
        <v>0</v>
      </c>
      <c r="G4" s="34">
        <f>SUM('за 9міс.19 р.'!G4+'жовтень 19 р.'!G4)</f>
        <v>0</v>
      </c>
      <c r="H4" s="34">
        <f>SUM('за 9міс.19 р.'!H4+'жовтень 19 р.'!H4)</f>
        <v>0</v>
      </c>
      <c r="I4" s="34">
        <f>SUM('за 9міс.19 р.'!I4+'жовтень 19 р.'!I4)</f>
        <v>0</v>
      </c>
      <c r="J4" s="34">
        <f>SUM('за 9міс.19 р.'!J4+'жовтень 19 р.'!J4)</f>
        <v>0</v>
      </c>
      <c r="K4" s="34">
        <f>SUM('за 9міс.19 р.'!K4+'жовтень 19 р.'!K4)</f>
        <v>0</v>
      </c>
      <c r="L4" s="34">
        <f>SUM('за 9міс.19 р.'!L4+'жовтень 19 р.'!L4)</f>
        <v>0</v>
      </c>
      <c r="M4" s="34">
        <f>SUM('за 9міс.19 р.'!M4+'жовтень 19 р.'!M4)</f>
        <v>0</v>
      </c>
      <c r="N4" s="34">
        <f>SUM('за 9міс.19 р.'!N4+'жовтень 19 р.'!N4)</f>
        <v>0</v>
      </c>
      <c r="O4" s="34">
        <f>SUM('за 9міс.19 р.'!O4+'жовтень 19 р.'!O4)</f>
        <v>0</v>
      </c>
      <c r="P4" s="34">
        <f>SUM('за 9міс.19 р.'!P4+'жовтень 19 р.'!P4)</f>
        <v>0</v>
      </c>
      <c r="Q4" s="34">
        <f>SUM('за 9міс.19 р.'!Q4+'жовтень 19 р.'!Q4)</f>
        <v>0</v>
      </c>
      <c r="R4" s="34">
        <f>SUM('за 9міс.19 р.'!R4+'жовтень 19 р.'!R4)</f>
        <v>0</v>
      </c>
      <c r="S4" s="34">
        <f>SUM('за 9міс.19 р.'!S4+'жовтень 19 р.'!S4)</f>
        <v>0</v>
      </c>
      <c r="T4" s="34">
        <f>SUM('за 9міс.19 р.'!T4+'жовтень 19 р.'!T4)</f>
        <v>0</v>
      </c>
      <c r="U4" s="34">
        <f>SUM('за 9міс.19 р.'!U4+'жовтень 19 р.'!U4)</f>
        <v>0</v>
      </c>
      <c r="V4" s="34">
        <f>SUM('за 9міс.19 р.'!V4+'жовтень 19 р.'!V4)</f>
        <v>0</v>
      </c>
      <c r="W4" s="34">
        <f>SUM('за 9міс.19 р.'!W4+'жовтень 19 р.'!W4)</f>
        <v>0</v>
      </c>
      <c r="X4" s="34">
        <f>SUM('за 9міс.19 р.'!X4+'жовтень 19 р.'!X4)</f>
        <v>0</v>
      </c>
      <c r="Y4" s="48"/>
    </row>
    <row r="5" spans="1:25" ht="14.25">
      <c r="A5" s="31" t="s">
        <v>4</v>
      </c>
      <c r="B5" s="34">
        <f>SUM('за 9міс.19 р.'!B5+'жовтень 19 р.'!B5)</f>
        <v>4419452.340000001</v>
      </c>
      <c r="C5" s="34">
        <f>SUM('за 9міс.19 р.'!C5+'жовтень 19 р.'!C5)</f>
        <v>889264.93</v>
      </c>
      <c r="D5" s="34">
        <f>SUM('за 9міс.19 р.'!D5+'жовтень 19 р.'!D5)</f>
        <v>5308717.27</v>
      </c>
      <c r="E5" s="34">
        <f>SUM('за 9міс.19 р.'!E5+'жовтень 19 р.'!E5)</f>
        <v>1163547.8199999998</v>
      </c>
      <c r="F5" s="34">
        <f>SUM('за 9міс.19 р.'!F5+'жовтень 19 р.'!F5)</f>
        <v>1868312.4000000001</v>
      </c>
      <c r="G5" s="34">
        <f>SUM('за 9міс.19 р.'!G5+'жовтень 19 р.'!G5)</f>
        <v>244810.02000000002</v>
      </c>
      <c r="H5" s="34">
        <f>SUM('за 9міс.19 р.'!H5+'жовтень 19 р.'!H5)</f>
        <v>321632.67</v>
      </c>
      <c r="I5" s="34">
        <f>SUM('за 9міс.19 р.'!I5+'жовтень 19 р.'!I5)</f>
        <v>29035.83</v>
      </c>
      <c r="J5" s="34">
        <f>SUM('за 9міс.19 р.'!J5+'жовтень 19 р.'!J5)</f>
        <v>0</v>
      </c>
      <c r="K5" s="34">
        <f>SUM('за 9міс.19 р.'!K5+'жовтень 19 р.'!K5)</f>
        <v>0</v>
      </c>
      <c r="L5" s="34">
        <f>SUM('за 9міс.19 р.'!L5+'жовтень 19 р.'!L5)</f>
        <v>0</v>
      </c>
      <c r="M5" s="34">
        <f>SUM('за 9міс.19 р.'!M5+'жовтень 19 р.'!M5)</f>
        <v>0</v>
      </c>
      <c r="N5" s="34">
        <f>SUM('за 9міс.19 р.'!N5+'жовтень 19 р.'!N5)</f>
        <v>11946</v>
      </c>
      <c r="O5" s="34">
        <f>SUM('за 9міс.19 р.'!O5+'жовтень 19 р.'!O5)</f>
        <v>1260137.88</v>
      </c>
      <c r="P5" s="34">
        <f>SUM('за 9міс.19 р.'!P5+'жовтень 19 р.'!P5)</f>
        <v>1079190.91</v>
      </c>
      <c r="Q5" s="34">
        <f>SUM('за 9міс.19 р.'!Q5+'жовтень 19 р.'!Q5)</f>
        <v>16919.760000000002</v>
      </c>
      <c r="R5" s="34">
        <f>SUM('за 9міс.19 р.'!R5+'жовтень 19 р.'!R5)</f>
        <v>162405.84</v>
      </c>
      <c r="S5" s="34">
        <f>SUM('за 9міс.19 р.'!S5+'жовтень 19 р.'!S5)</f>
        <v>0</v>
      </c>
      <c r="T5" s="34">
        <f>SUM('за 9міс.19 р.'!T5+'жовтень 19 р.'!T5)</f>
        <v>1621.37</v>
      </c>
      <c r="U5" s="34">
        <f>SUM('за 9міс.19 р.'!U5+'жовтень 19 р.'!U5)</f>
        <v>750</v>
      </c>
      <c r="V5" s="34">
        <f>SUM('за 9міс.19 р.'!V5+'жовтень 19 р.'!V5)</f>
        <v>0</v>
      </c>
      <c r="W5" s="34">
        <f>SUM('за 9міс.19 р.'!W5+'жовтень 19 р.'!W5)</f>
        <v>0</v>
      </c>
      <c r="X5" s="34">
        <f>SUM('за 9міс.19 р.'!X5+'жовтень 19 р.'!X5)</f>
        <v>8341327.49</v>
      </c>
      <c r="Y5" s="48"/>
    </row>
    <row r="6" spans="1:25" ht="14.25">
      <c r="A6" s="31" t="s">
        <v>5</v>
      </c>
      <c r="B6" s="34">
        <f>SUM('за 9міс.19 р.'!B6+'жовтень 19 р.'!B6)</f>
        <v>2879857.02</v>
      </c>
      <c r="C6" s="34">
        <f>SUM('за 9міс.19 р.'!C6+'жовтень 19 р.'!C6)</f>
        <v>924129.53</v>
      </c>
      <c r="D6" s="34">
        <f>SUM('за 9міс.19 р.'!D6+'жовтень 19 р.'!D6)</f>
        <v>3803986.5500000003</v>
      </c>
      <c r="E6" s="34">
        <f>SUM('за 9міс.19 р.'!E6+'жовтень 19 р.'!E6)</f>
        <v>836171.0099999999</v>
      </c>
      <c r="F6" s="34">
        <f>SUM('за 9міс.19 р.'!F6+'жовтень 19 р.'!F6)</f>
        <v>875761.14</v>
      </c>
      <c r="G6" s="34">
        <f>SUM('за 9міс.19 р.'!G6+'жовтень 19 р.'!G6)</f>
        <v>138057.28</v>
      </c>
      <c r="H6" s="34">
        <f>SUM('за 9міс.19 р.'!H6+'жовтень 19 р.'!H6)</f>
        <v>186381.89999999997</v>
      </c>
      <c r="I6" s="34">
        <f>SUM('за 9міс.19 р.'!I6+'жовтень 19 р.'!I6)</f>
        <v>54018.32</v>
      </c>
      <c r="J6" s="34">
        <f>SUM('за 9міс.19 р.'!J6+'жовтень 19 р.'!J6)</f>
        <v>0</v>
      </c>
      <c r="K6" s="34">
        <f>SUM('за 9міс.19 р.'!K6+'жовтень 19 р.'!K6)</f>
        <v>0</v>
      </c>
      <c r="L6" s="34">
        <f>SUM('за 9міс.19 р.'!L6+'жовтень 19 р.'!L6)</f>
        <v>0</v>
      </c>
      <c r="M6" s="34">
        <f>SUM('за 9міс.19 р.'!M6+'жовтень 19 р.'!M6)</f>
        <v>0</v>
      </c>
      <c r="N6" s="34">
        <f>SUM('за 9міс.19 р.'!N6+'жовтень 19 р.'!N6)</f>
        <v>11246.49</v>
      </c>
      <c r="O6" s="34">
        <f>SUM('за 9міс.19 р.'!O6+'жовтень 19 р.'!O6)</f>
        <v>485307.14999999997</v>
      </c>
      <c r="P6" s="34">
        <f>SUM('за 9міс.19 р.'!P6+'жовтень 19 р.'!P6)</f>
        <v>0</v>
      </c>
      <c r="Q6" s="34">
        <f>SUM('за 9міс.19 р.'!Q6+'жовтень 19 р.'!Q6)</f>
        <v>57496.56</v>
      </c>
      <c r="R6" s="34">
        <f>SUM('за 9міс.19 р.'!R6+'жовтень 19 р.'!R6)</f>
        <v>37803.43</v>
      </c>
      <c r="S6" s="34">
        <f>SUM('за 9міс.19 р.'!S6+'жовтень 19 р.'!S6)</f>
        <v>388986.2</v>
      </c>
      <c r="T6" s="34">
        <f>SUM('за 9міс.19 р.'!T6+'жовтень 19 р.'!T6)</f>
        <v>1020.9599999999999</v>
      </c>
      <c r="U6" s="34">
        <f>SUM('за 9міс.19 р.'!U6+'жовтень 19 р.'!U6)</f>
        <v>750</v>
      </c>
      <c r="V6" s="34">
        <f>SUM('за 9міс.19 р.'!V6+'жовтень 19 р.'!V6)</f>
        <v>0</v>
      </c>
      <c r="W6" s="34">
        <f>SUM('за 9міс.19 р.'!W6+'жовтень 19 р.'!W6)</f>
        <v>0</v>
      </c>
      <c r="X6" s="34">
        <f>SUM('за 9міс.19 р.'!X6+'жовтень 19 р.'!X6)</f>
        <v>5516668.699999999</v>
      </c>
      <c r="Y6" s="48"/>
    </row>
    <row r="7" spans="1:25" ht="14.25">
      <c r="A7" s="31"/>
      <c r="B7" s="34">
        <f>SUM('за 9міс.19 р.'!B7+'жовтень 19 р.'!B7)</f>
        <v>0</v>
      </c>
      <c r="C7" s="34">
        <f>SUM('за 9міс.19 р.'!C7+'жовтень 19 р.'!C7)</f>
        <v>0</v>
      </c>
      <c r="D7" s="34">
        <f>SUM('за 9міс.19 р.'!D7+'жовтень 19 р.'!D7)</f>
        <v>0</v>
      </c>
      <c r="E7" s="34">
        <f>SUM('за 9міс.19 р.'!E7+'жовтень 19 р.'!E7)</f>
        <v>0</v>
      </c>
      <c r="F7" s="34">
        <f>SUM('за 9міс.19 р.'!F7+'жовтень 19 р.'!F7)</f>
        <v>0</v>
      </c>
      <c r="G7" s="34">
        <f>SUM('за 9міс.19 р.'!G7+'жовтень 19 р.'!G7)</f>
        <v>0</v>
      </c>
      <c r="H7" s="34">
        <f>SUM('за 9міс.19 р.'!H7+'жовтень 19 р.'!H7)</f>
        <v>0</v>
      </c>
      <c r="I7" s="34">
        <f>SUM('за 9міс.19 р.'!I7+'жовтень 19 р.'!I7)</f>
        <v>0</v>
      </c>
      <c r="J7" s="34">
        <f>SUM('за 9міс.19 р.'!J7+'жовтень 19 р.'!J7)</f>
        <v>0</v>
      </c>
      <c r="K7" s="34">
        <f>SUM('за 9міс.19 р.'!K7+'жовтень 19 р.'!K7)</f>
        <v>0</v>
      </c>
      <c r="L7" s="34">
        <f>SUM('за 9міс.19 р.'!L7+'жовтень 19 р.'!L7)</f>
        <v>0</v>
      </c>
      <c r="M7" s="34">
        <f>SUM('за 9міс.19 р.'!M7+'жовтень 19 р.'!M7)</f>
        <v>0</v>
      </c>
      <c r="N7" s="34">
        <f>SUM('за 9міс.19 р.'!N7+'жовтень 19 р.'!N7)</f>
        <v>0</v>
      </c>
      <c r="O7" s="34">
        <f>SUM('за 9міс.19 р.'!O7+'жовтень 19 р.'!O7)</f>
        <v>0</v>
      </c>
      <c r="P7" s="34">
        <f>SUM('за 9міс.19 р.'!P7+'жовтень 19 р.'!P7)</f>
        <v>0</v>
      </c>
      <c r="Q7" s="34">
        <f>SUM('за 9міс.19 р.'!Q7+'жовтень 19 р.'!Q7)</f>
        <v>0</v>
      </c>
      <c r="R7" s="34">
        <f>SUM('за 9міс.19 р.'!R7+'жовтень 19 р.'!R7)</f>
        <v>0</v>
      </c>
      <c r="S7" s="34">
        <f>SUM('за 9міс.19 р.'!S7+'жовтень 19 р.'!S7)</f>
        <v>0</v>
      </c>
      <c r="T7" s="34">
        <f>SUM('за 9міс.19 р.'!T7+'жовтень 19 р.'!T7)</f>
        <v>0</v>
      </c>
      <c r="U7" s="34">
        <f>SUM('за 9міс.19 р.'!U7+'жовтень 19 р.'!U7)</f>
        <v>0</v>
      </c>
      <c r="V7" s="34">
        <f>SUM('за 9міс.19 р.'!V7+'жовтень 19 р.'!V7)</f>
        <v>0</v>
      </c>
      <c r="W7" s="34">
        <f>SUM('за 9міс.19 р.'!W7+'жовтень 19 р.'!W7)</f>
        <v>0</v>
      </c>
      <c r="X7" s="34">
        <f>SUM('за 9міс.19 р.'!X7+'жовтень 19 р.'!X7)</f>
        <v>0</v>
      </c>
      <c r="Y7" s="48"/>
    </row>
    <row r="8" spans="1:25" ht="15">
      <c r="A8" s="32" t="s">
        <v>6</v>
      </c>
      <c r="B8" s="34">
        <f>SUM('за 9міс.19 р.'!B8+'жовтень 19 р.'!B8)</f>
        <v>7299309.359999999</v>
      </c>
      <c r="C8" s="34">
        <f>SUM('за 9міс.19 р.'!C8+'жовтень 19 р.'!C8)</f>
        <v>1813394.46</v>
      </c>
      <c r="D8" s="34">
        <f>SUM('за 9міс.19 р.'!D8+'жовтень 19 р.'!D8)</f>
        <v>9112703.82</v>
      </c>
      <c r="E8" s="34">
        <f>SUM('за 9міс.19 р.'!E8+'жовтень 19 р.'!E8)</f>
        <v>1999718.8399999999</v>
      </c>
      <c r="F8" s="34">
        <f>SUM('за 9міс.19 р.'!F8+'жовтень 19 р.'!F8)</f>
        <v>2744073.5400000005</v>
      </c>
      <c r="G8" s="34">
        <f>SUM('за 9міс.19 р.'!G8+'жовтень 19 р.'!G8)</f>
        <v>382867.3</v>
      </c>
      <c r="H8" s="34">
        <f>SUM('за 9міс.19 р.'!H8+'жовтень 19 р.'!H8)</f>
        <v>508014.57000000007</v>
      </c>
      <c r="I8" s="34">
        <f>SUM('за 9міс.19 р.'!I8+'жовтень 19 р.'!I8)</f>
        <v>83054.15000000001</v>
      </c>
      <c r="J8" s="34">
        <f>SUM('за 9міс.19 р.'!J8+'жовтень 19 р.'!J8)</f>
        <v>0</v>
      </c>
      <c r="K8" s="34">
        <f>SUM('за 9міс.19 р.'!K8+'жовтень 19 р.'!K8)</f>
        <v>0</v>
      </c>
      <c r="L8" s="34">
        <f>SUM('за 9міс.19 р.'!L8+'жовтень 19 р.'!L8)</f>
        <v>0</v>
      </c>
      <c r="M8" s="34">
        <f>SUM('за 9міс.19 р.'!M8+'жовтень 19 р.'!M8)</f>
        <v>0</v>
      </c>
      <c r="N8" s="34">
        <f>SUM('за 9міс.19 р.'!N8+'жовтень 19 р.'!N8)</f>
        <v>23192.489999999998</v>
      </c>
      <c r="O8" s="34">
        <f>SUM('за 9міс.19 р.'!O8+'жовтень 19 р.'!O8)</f>
        <v>1745445.0300000003</v>
      </c>
      <c r="P8" s="34">
        <f>SUM('за 9міс.19 р.'!P8+'жовтень 19 р.'!P8)</f>
        <v>1079190.91</v>
      </c>
      <c r="Q8" s="34">
        <f>SUM('за 9міс.19 р.'!Q8+'жовтень 19 р.'!Q8)</f>
        <v>74416.32</v>
      </c>
      <c r="R8" s="34">
        <f>SUM('за 9міс.19 р.'!R8+'жовтень 19 р.'!R8)</f>
        <v>200209.27000000002</v>
      </c>
      <c r="S8" s="34">
        <f>SUM('за 9міс.19 р.'!S8+'жовтень 19 р.'!S8)</f>
        <v>388986.2</v>
      </c>
      <c r="T8" s="34">
        <f>SUM('за 9міс.19 р.'!T8+'жовтень 19 р.'!T8)</f>
        <v>2642.3300000000004</v>
      </c>
      <c r="U8" s="34">
        <f>SUM('за 9міс.19 р.'!U8+'жовтень 19 р.'!U8)</f>
        <v>1500</v>
      </c>
      <c r="V8" s="34">
        <f>SUM('за 9міс.19 р.'!V8+'жовтень 19 р.'!V8)</f>
        <v>0</v>
      </c>
      <c r="W8" s="34">
        <f>SUM('за 9міс.19 р.'!W8+'жовтень 19 р.'!W8)</f>
        <v>0</v>
      </c>
      <c r="X8" s="34">
        <f>SUM('за 9міс.19 р.'!X8+'жовтень 19 р.'!X8)</f>
        <v>13857996.2</v>
      </c>
      <c r="Y8" s="48"/>
    </row>
    <row r="9" spans="1:25" ht="14.25">
      <c r="A9" s="31" t="s">
        <v>7</v>
      </c>
      <c r="B9" s="34">
        <f>SUM('за 9міс.19 р.'!B9+'жовтень 19 р.'!B9)</f>
        <v>1989341.22</v>
      </c>
      <c r="C9" s="34">
        <f>SUM('за 9міс.19 р.'!C9+'жовтень 19 р.'!C9)</f>
        <v>432001.10000000003</v>
      </c>
      <c r="D9" s="34">
        <f>SUM('за 9міс.19 р.'!D9+'жовтень 19 р.'!D9)</f>
        <v>2421342.3200000003</v>
      </c>
      <c r="E9" s="34">
        <f>SUM('за 9міс.19 р.'!E9+'жовтень 19 р.'!E9)</f>
        <v>531282.72</v>
      </c>
      <c r="F9" s="34">
        <f>SUM('за 9міс.19 р.'!F9+'жовтень 19 р.'!F9)</f>
        <v>778108.1699999999</v>
      </c>
      <c r="G9" s="34">
        <f>SUM('за 9міс.19 р.'!G9+'жовтень 19 р.'!G9)</f>
        <v>361986</v>
      </c>
      <c r="H9" s="34">
        <f>SUM('за 9міс.19 р.'!H9+'жовтень 19 р.'!H9)</f>
        <v>76684.20000000001</v>
      </c>
      <c r="I9" s="34">
        <f>SUM('за 9міс.19 р.'!I9+'жовтень 19 р.'!I9)</f>
        <v>51195.58</v>
      </c>
      <c r="J9" s="34">
        <f>SUM('за 9міс.19 р.'!J9+'жовтень 19 р.'!J9)</f>
        <v>0</v>
      </c>
      <c r="K9" s="34">
        <f>SUM('за 9міс.19 р.'!K9+'жовтень 19 р.'!K9)</f>
        <v>0</v>
      </c>
      <c r="L9" s="34">
        <f>SUM('за 9міс.19 р.'!L9+'жовтень 19 р.'!L9)</f>
        <v>0</v>
      </c>
      <c r="M9" s="34">
        <f>SUM('за 9міс.19 р.'!M9+'жовтень 19 р.'!M9)</f>
        <v>0</v>
      </c>
      <c r="N9" s="34">
        <f>SUM('за 9міс.19 р.'!N9+'жовтень 19 р.'!N9)</f>
        <v>6705.280000000001</v>
      </c>
      <c r="O9" s="34">
        <f>SUM('за 9міс.19 р.'!O9+'жовтень 19 р.'!O9)</f>
        <v>280787.11</v>
      </c>
      <c r="P9" s="34">
        <f>SUM('за 9міс.19 р.'!P9+'жовтень 19 р.'!P9)</f>
        <v>0</v>
      </c>
      <c r="Q9" s="34">
        <f>SUM('за 9міс.19 р.'!Q9+'жовтень 19 р.'!Q9)</f>
        <v>0</v>
      </c>
      <c r="R9" s="34">
        <f>SUM('за 9міс.19 р.'!R9+'жовтень 19 р.'!R9)</f>
        <v>26323.440000000002</v>
      </c>
      <c r="S9" s="34">
        <f>SUM('за 9міс.19 р.'!S9+'жовтень 19 р.'!S9)</f>
        <v>254463.66999999998</v>
      </c>
      <c r="T9" s="34">
        <f>SUM('за 9міс.19 р.'!T9+'жовтень 19 р.'!T9)</f>
        <v>0</v>
      </c>
      <c r="U9" s="34">
        <f>SUM('за 9міс.19 р.'!U9+'жовтень 19 р.'!U9)</f>
        <v>750</v>
      </c>
      <c r="V9" s="34">
        <f>SUM('за 9міс.19 р.'!V9+'жовтень 19 р.'!V9)</f>
        <v>0</v>
      </c>
      <c r="W9" s="34">
        <f>SUM('за 9міс.19 р.'!W9+'жовтень 19 р.'!W9)</f>
        <v>0</v>
      </c>
      <c r="X9" s="34">
        <f>SUM('за 9міс.19 р.'!X9+'жовтень 19 р.'!X9)</f>
        <v>3731483.21</v>
      </c>
      <c r="Y9" s="48"/>
    </row>
    <row r="10" spans="1:25" ht="14.25">
      <c r="A10" s="31" t="s">
        <v>8</v>
      </c>
      <c r="B10" s="34">
        <f>SUM('за 9міс.19 р.'!B10+'жовтень 19 р.'!B10)</f>
        <v>0</v>
      </c>
      <c r="C10" s="34">
        <f>SUM('за 9міс.19 р.'!C10+'жовтень 19 р.'!C10)</f>
        <v>0</v>
      </c>
      <c r="D10" s="34">
        <f>SUM('за 9міс.19 р.'!D10+'жовтень 19 р.'!D10)</f>
        <v>0</v>
      </c>
      <c r="E10" s="34">
        <f>SUM('за 9міс.19 р.'!E10+'жовтень 19 р.'!E10)</f>
        <v>0</v>
      </c>
      <c r="F10" s="34">
        <f>SUM('за 9міс.19 р.'!F10+'жовтень 19 р.'!F10)</f>
        <v>0</v>
      </c>
      <c r="G10" s="34">
        <f>SUM('за 9міс.19 р.'!G10+'жовтень 19 р.'!G10)</f>
        <v>0</v>
      </c>
      <c r="H10" s="34">
        <f>SUM('за 9міс.19 р.'!H10+'жовтень 19 р.'!H10)</f>
        <v>0</v>
      </c>
      <c r="I10" s="34">
        <f>SUM('за 9міс.19 р.'!I10+'жовтень 19 р.'!I10)</f>
        <v>0</v>
      </c>
      <c r="J10" s="34">
        <f>SUM('за 9міс.19 р.'!J10+'жовтень 19 р.'!J10)</f>
        <v>0</v>
      </c>
      <c r="K10" s="34">
        <f>SUM('за 9міс.19 р.'!K10+'жовтень 19 р.'!K10)</f>
        <v>0</v>
      </c>
      <c r="L10" s="34">
        <f>SUM('за 9міс.19 р.'!L10+'жовтень 19 р.'!L10)</f>
        <v>0</v>
      </c>
      <c r="M10" s="34">
        <f>SUM('за 9міс.19 р.'!M10+'жовтень 19 р.'!M10)</f>
        <v>0</v>
      </c>
      <c r="N10" s="34">
        <f>SUM('за 9міс.19 р.'!N10+'жовтень 19 р.'!N10)</f>
        <v>0</v>
      </c>
      <c r="O10" s="34">
        <f>SUM('за 9міс.19 р.'!O10+'жовтень 19 р.'!O10)</f>
        <v>0</v>
      </c>
      <c r="P10" s="34">
        <f>SUM('за 9міс.19 р.'!P10+'жовтень 19 р.'!P10)</f>
        <v>0</v>
      </c>
      <c r="Q10" s="34">
        <f>SUM('за 9міс.19 р.'!Q10+'жовтень 19 р.'!Q10)</f>
        <v>0</v>
      </c>
      <c r="R10" s="34">
        <f>SUM('за 9міс.19 р.'!R10+'жовтень 19 р.'!R10)</f>
        <v>0</v>
      </c>
      <c r="S10" s="34">
        <f>SUM('за 9міс.19 р.'!S10+'жовтень 19 р.'!S10)</f>
        <v>0</v>
      </c>
      <c r="T10" s="34">
        <f>SUM('за 9міс.19 р.'!T10+'жовтень 19 р.'!T10)</f>
        <v>0</v>
      </c>
      <c r="U10" s="34">
        <f>SUM('за 9міс.19 р.'!U10+'жовтень 19 р.'!U10)</f>
        <v>0</v>
      </c>
      <c r="V10" s="34">
        <f>SUM('за 9міс.19 р.'!V10+'жовтень 19 р.'!V10)</f>
        <v>0</v>
      </c>
      <c r="W10" s="34">
        <f>SUM('за 9міс.19 р.'!W10+'жовтень 19 р.'!W10)</f>
        <v>0</v>
      </c>
      <c r="X10" s="34">
        <f>SUM('за 9міс.19 р.'!X10+'жовтень 19 р.'!X10)</f>
        <v>0</v>
      </c>
      <c r="Y10" s="48"/>
    </row>
    <row r="11" spans="1:25" ht="14.25">
      <c r="A11" s="31" t="s">
        <v>9</v>
      </c>
      <c r="B11" s="34">
        <f>SUM('за 9міс.19 р.'!B11+'жовтень 19 р.'!B11)</f>
        <v>1322633.1999999997</v>
      </c>
      <c r="C11" s="34">
        <f>SUM('за 9міс.19 р.'!C11+'жовтень 19 р.'!C11)</f>
        <v>415644.2500000001</v>
      </c>
      <c r="D11" s="34">
        <f>SUM('за 9міс.19 р.'!D11+'жовтень 19 р.'!D11)</f>
        <v>1738277.4500000002</v>
      </c>
      <c r="E11" s="34">
        <f>SUM('за 9міс.19 р.'!E11+'жовтень 19 р.'!E11)</f>
        <v>381157.93999999994</v>
      </c>
      <c r="F11" s="34">
        <f>SUM('за 9міс.19 р.'!F11+'жовтень 19 р.'!F11)</f>
        <v>505878.13</v>
      </c>
      <c r="G11" s="34">
        <f>SUM('за 9міс.19 р.'!G11+'жовтень 19 р.'!G11)</f>
        <v>147345.72</v>
      </c>
      <c r="H11" s="34">
        <f>SUM('за 9міс.19 р.'!H11+'жовтень 19 р.'!H11)</f>
        <v>109902.26000000001</v>
      </c>
      <c r="I11" s="34">
        <f>SUM('за 9міс.19 р.'!I11+'жовтень 19 р.'!I11)</f>
        <v>112361.99</v>
      </c>
      <c r="J11" s="34">
        <f>SUM('за 9міс.19 р.'!J11+'жовтень 19 р.'!J11)</f>
        <v>0</v>
      </c>
      <c r="K11" s="34">
        <f>SUM('за 9міс.19 р.'!K11+'жовтень 19 р.'!K11)</f>
        <v>0</v>
      </c>
      <c r="L11" s="34">
        <f>SUM('за 9міс.19 р.'!L11+'жовтень 19 р.'!L11)</f>
        <v>0</v>
      </c>
      <c r="M11" s="34">
        <f>SUM('за 9міс.19 р.'!M11+'жовтень 19 р.'!M11)</f>
        <v>0</v>
      </c>
      <c r="N11" s="34">
        <f>SUM('за 9міс.19 р.'!N11+'жовтень 19 р.'!N11)</f>
        <v>3878.04</v>
      </c>
      <c r="O11" s="34">
        <f>SUM('за 9міс.19 р.'!O11+'жовтень 19 р.'!O11)</f>
        <v>131640.11999999997</v>
      </c>
      <c r="P11" s="34">
        <f>SUM('за 9міс.19 р.'!P11+'жовтень 19 р.'!P11)</f>
        <v>-9565.5</v>
      </c>
      <c r="Q11" s="34">
        <f>SUM('за 9міс.19 р.'!Q11+'жовтень 19 р.'!Q11)</f>
        <v>0</v>
      </c>
      <c r="R11" s="34">
        <f>SUM('за 9міс.19 р.'!R11+'жовтень 19 р.'!R11)</f>
        <v>46977.79</v>
      </c>
      <c r="S11" s="34">
        <f>SUM('за 9міс.19 р.'!S11+'жовтень 19 р.'!S11)</f>
        <v>94227.83</v>
      </c>
      <c r="T11" s="34">
        <f>SUM('за 9міс.19 р.'!T11+'жовтень 19 р.'!T11)</f>
        <v>0</v>
      </c>
      <c r="U11" s="34">
        <f>SUM('за 9міс.19 р.'!U11+'жовтень 19 р.'!U11)</f>
        <v>750</v>
      </c>
      <c r="V11" s="34">
        <f>SUM('за 9міс.19 р.'!V11+'жовтень 19 р.'!V11)</f>
        <v>0</v>
      </c>
      <c r="W11" s="34">
        <f>SUM('за 9міс.19 р.'!W11+'жовтень 19 р.'!W11)</f>
        <v>0</v>
      </c>
      <c r="X11" s="34">
        <f>SUM('за 9міс.19 р.'!X11+'жовтень 19 р.'!X11)</f>
        <v>2626063.5199999996</v>
      </c>
      <c r="Y11" s="48"/>
    </row>
    <row r="12" spans="1:25" ht="14.25">
      <c r="A12" s="31" t="s">
        <v>34</v>
      </c>
      <c r="B12" s="34">
        <f>SUM('за 9міс.19 р.'!B12+'жовтень 19 р.'!B12)</f>
        <v>1761571.6599999997</v>
      </c>
      <c r="C12" s="34">
        <f>SUM('за 9міс.19 р.'!C12+'жовтень 19 р.'!C12)</f>
        <v>448641.8</v>
      </c>
      <c r="D12" s="34">
        <f>SUM('за 9міс.19 р.'!D12+'жовтень 19 р.'!D12)</f>
        <v>2210213.46</v>
      </c>
      <c r="E12" s="34">
        <f>SUM('за 9міс.19 р.'!E12+'жовтень 19 р.'!E12)</f>
        <v>484182.58999999997</v>
      </c>
      <c r="F12" s="34">
        <f>SUM('за 9міс.19 р.'!F12+'жовтень 19 р.'!F12)</f>
        <v>636030.0800000001</v>
      </c>
      <c r="G12" s="34">
        <f>SUM('за 9міс.19 р.'!G12+'жовтень 19 р.'!G12)</f>
        <v>202503.16999999998</v>
      </c>
      <c r="H12" s="34">
        <f>SUM('за 9міс.19 р.'!H12+'жовтень 19 р.'!H12)</f>
        <v>49870.64</v>
      </c>
      <c r="I12" s="34">
        <f>SUM('за 9міс.19 р.'!I12+'жовтень 19 р.'!I12)</f>
        <v>69766.76</v>
      </c>
      <c r="J12" s="34">
        <f>SUM('за 9міс.19 р.'!J12+'жовтень 19 р.'!J12)</f>
        <v>0</v>
      </c>
      <c r="K12" s="34">
        <f>SUM('за 9міс.19 р.'!K12+'жовтень 19 р.'!K12)</f>
        <v>0</v>
      </c>
      <c r="L12" s="34">
        <f>SUM('за 9міс.19 р.'!L12+'жовтень 19 р.'!L12)</f>
        <v>0</v>
      </c>
      <c r="M12" s="34">
        <f>SUM('за 9міс.19 р.'!M12+'жовтень 19 р.'!M12)</f>
        <v>0</v>
      </c>
      <c r="N12" s="34">
        <f>SUM('за 9міс.19 р.'!N12+'жовтень 19 р.'!N12)</f>
        <v>8072.379999999999</v>
      </c>
      <c r="O12" s="34">
        <f>SUM('за 9міс.19 р.'!O12+'жовтень 19 р.'!O12)</f>
        <v>305067.13</v>
      </c>
      <c r="P12" s="34">
        <f>SUM('за 9міс.19 р.'!P12+'жовтень 19 р.'!P12)</f>
        <v>0</v>
      </c>
      <c r="Q12" s="34">
        <f>SUM('за 9міс.19 р.'!Q12+'жовтень 19 р.'!Q12)</f>
        <v>15198.4</v>
      </c>
      <c r="R12" s="34">
        <f>SUM('за 9міс.19 р.'!R12+'жовтень 19 р.'!R12)</f>
        <v>53091.87</v>
      </c>
      <c r="S12" s="34">
        <f>SUM('за 9міс.19 р.'!S12+'жовтень 19 р.'!S12)</f>
        <v>236776.86000000002</v>
      </c>
      <c r="T12" s="34">
        <f>SUM('за 9міс.19 р.'!T12+'жовтень 19 р.'!T12)</f>
        <v>0</v>
      </c>
      <c r="U12" s="34">
        <f>SUM('за 9міс.19 р.'!U12+'жовтень 19 р.'!U12)</f>
        <v>750</v>
      </c>
      <c r="V12" s="34">
        <f>SUM('за 9міс.19 р.'!V12+'жовтень 19 р.'!V12)</f>
        <v>0</v>
      </c>
      <c r="W12" s="34">
        <f>SUM('за 9міс.19 р.'!W12+'жовтень 19 р.'!W12)</f>
        <v>0</v>
      </c>
      <c r="X12" s="34">
        <f>SUM('за 9міс.19 р.'!X12+'жовтень 19 р.'!X12)</f>
        <v>3331176.13</v>
      </c>
      <c r="Y12" s="48"/>
    </row>
    <row r="13" spans="1:25" ht="14.25">
      <c r="A13" s="31" t="s">
        <v>31</v>
      </c>
      <c r="B13" s="34">
        <f>SUM('за 9міс.19 р.'!B13+'жовтень 19 р.'!B13)</f>
        <v>180151.25</v>
      </c>
      <c r="C13" s="34">
        <f>SUM('за 9міс.19 р.'!C13+'жовтень 19 р.'!C13)</f>
        <v>0</v>
      </c>
      <c r="D13" s="34">
        <f>SUM('за 9міс.19 р.'!D13+'жовтень 19 р.'!D13)</f>
        <v>180151.25</v>
      </c>
      <c r="E13" s="34">
        <f>SUM('за 9міс.19 р.'!E13+'жовтень 19 р.'!E13)</f>
        <v>39710.649999999994</v>
      </c>
      <c r="F13" s="34">
        <f>SUM('за 9міс.19 р.'!F13+'жовтень 19 р.'!F13)</f>
        <v>25181.65</v>
      </c>
      <c r="G13" s="34">
        <f>SUM('за 9міс.19 р.'!G13+'жовтень 19 р.'!G13)</f>
        <v>0</v>
      </c>
      <c r="H13" s="34">
        <f>SUM('за 9міс.19 р.'!H13+'жовтень 19 р.'!H13)</f>
        <v>25181.65</v>
      </c>
      <c r="I13" s="34">
        <f>SUM('за 9міс.19 р.'!I13+'жовтень 19 р.'!I13)</f>
        <v>0</v>
      </c>
      <c r="J13" s="34">
        <f>SUM('за 9міс.19 р.'!J13+'жовтень 19 р.'!J13)</f>
        <v>0</v>
      </c>
      <c r="K13" s="34">
        <f>SUM('за 9міс.19 р.'!K13+'жовтень 19 р.'!K13)</f>
        <v>0</v>
      </c>
      <c r="L13" s="34">
        <f>SUM('за 9міс.19 р.'!L13+'жовтень 19 р.'!L13)</f>
        <v>0</v>
      </c>
      <c r="M13" s="34">
        <f>SUM('за 9міс.19 р.'!M13+'жовтень 19 р.'!M13)</f>
        <v>0</v>
      </c>
      <c r="N13" s="34">
        <f>SUM('за 9міс.19 р.'!N13+'жовтень 19 р.'!N13)</f>
        <v>0</v>
      </c>
      <c r="O13" s="34">
        <f>SUM('за 9міс.19 р.'!O13+'жовтень 19 р.'!O13)</f>
        <v>0</v>
      </c>
      <c r="P13" s="34">
        <f>SUM('за 9міс.19 р.'!P13+'жовтень 19 р.'!P13)</f>
        <v>0</v>
      </c>
      <c r="Q13" s="34">
        <f>SUM('за 9міс.19 р.'!Q13+'жовтень 19 р.'!Q13)</f>
        <v>0</v>
      </c>
      <c r="R13" s="34">
        <f>SUM('за 9міс.19 р.'!R13+'жовтень 19 р.'!R13)</f>
        <v>0</v>
      </c>
      <c r="S13" s="34">
        <f>SUM('за 9міс.19 р.'!S13+'жовтень 19 р.'!S13)</f>
        <v>0</v>
      </c>
      <c r="T13" s="34">
        <f>SUM('за 9міс.19 р.'!T13+'жовтень 19 р.'!T13)</f>
        <v>0</v>
      </c>
      <c r="U13" s="34">
        <f>SUM('за 9міс.19 р.'!U13+'жовтень 19 р.'!U13)</f>
        <v>0</v>
      </c>
      <c r="V13" s="34">
        <f>SUM('за 9міс.19 р.'!V13+'жовтень 19 р.'!V13)</f>
        <v>0</v>
      </c>
      <c r="W13" s="34">
        <f>SUM('за 9міс.19 р.'!W13+'жовтень 19 р.'!W13)</f>
        <v>0</v>
      </c>
      <c r="X13" s="34">
        <f>SUM('за 9міс.19 р.'!X13+'жовтень 19 р.'!X13)</f>
        <v>245043.55</v>
      </c>
      <c r="Y13" s="48"/>
    </row>
    <row r="14" spans="1:25" ht="14.25">
      <c r="A14" s="31" t="s">
        <v>10</v>
      </c>
      <c r="B14" s="34">
        <f>SUM('за 9міс.19 р.'!B14+'жовтень 19 р.'!B14)</f>
        <v>0</v>
      </c>
      <c r="C14" s="34">
        <f>SUM('за 9міс.19 р.'!C14+'жовтень 19 р.'!C14)</f>
        <v>0</v>
      </c>
      <c r="D14" s="34">
        <f>SUM('за 9міс.19 р.'!D14+'жовтень 19 р.'!D14)</f>
        <v>0</v>
      </c>
      <c r="E14" s="34">
        <f>SUM('за 9міс.19 р.'!E14+'жовтень 19 р.'!E14)</f>
        <v>0</v>
      </c>
      <c r="F14" s="34">
        <f>SUM('за 9міс.19 р.'!F14+'жовтень 19 р.'!F14)</f>
        <v>0</v>
      </c>
      <c r="G14" s="34">
        <f>SUM('за 9міс.19 р.'!G14+'жовтень 19 р.'!G14)</f>
        <v>0</v>
      </c>
      <c r="H14" s="34">
        <f>SUM('за 9міс.19 р.'!H14+'жовтень 19 р.'!H14)</f>
        <v>0</v>
      </c>
      <c r="I14" s="34">
        <f>SUM('за 9міс.19 р.'!I14+'жовтень 19 р.'!I14)</f>
        <v>0</v>
      </c>
      <c r="J14" s="34">
        <f>SUM('за 9міс.19 р.'!J14+'жовтень 19 р.'!J14)</f>
        <v>0</v>
      </c>
      <c r="K14" s="34">
        <f>SUM('за 9міс.19 р.'!K14+'жовтень 19 р.'!K14)</f>
        <v>0</v>
      </c>
      <c r="L14" s="34">
        <f>SUM('за 9міс.19 р.'!L14+'жовтень 19 р.'!L14)</f>
        <v>0</v>
      </c>
      <c r="M14" s="34">
        <f>SUM('за 9міс.19 р.'!M14+'жовтень 19 р.'!M14)</f>
        <v>0</v>
      </c>
      <c r="N14" s="34">
        <f>SUM('за 9міс.19 р.'!N14+'жовтень 19 р.'!N14)</f>
        <v>0</v>
      </c>
      <c r="O14" s="34">
        <f>SUM('за 9міс.19 р.'!O14+'жовтень 19 р.'!O14)</f>
        <v>0</v>
      </c>
      <c r="P14" s="34">
        <f>SUM('за 9міс.19 р.'!P14+'жовтень 19 р.'!P14)</f>
        <v>0</v>
      </c>
      <c r="Q14" s="34">
        <f>SUM('за 9міс.19 р.'!Q14+'жовтень 19 р.'!Q14)</f>
        <v>0</v>
      </c>
      <c r="R14" s="34">
        <f>SUM('за 9міс.19 р.'!R14+'жовтень 19 р.'!R14)</f>
        <v>0</v>
      </c>
      <c r="S14" s="34">
        <f>SUM('за 9міс.19 р.'!S14+'жовтень 19 р.'!S14)</f>
        <v>0</v>
      </c>
      <c r="T14" s="34">
        <f>SUM('за 9міс.19 р.'!T14+'жовтень 19 р.'!T14)</f>
        <v>0</v>
      </c>
      <c r="U14" s="34">
        <f>SUM('за 9міс.19 р.'!U14+'жовтень 19 р.'!U14)</f>
        <v>0</v>
      </c>
      <c r="V14" s="34">
        <f>SUM('за 9міс.19 р.'!V14+'жовтень 19 р.'!V14)</f>
        <v>0</v>
      </c>
      <c r="W14" s="34">
        <f>SUM('за 9міс.19 р.'!W14+'жовтень 19 р.'!W14)</f>
        <v>0</v>
      </c>
      <c r="X14" s="34">
        <f>SUM('за 9міс.19 р.'!X14+'жовтень 19 р.'!X14)</f>
        <v>0</v>
      </c>
      <c r="Y14" s="48"/>
    </row>
    <row r="15" spans="1:25" ht="14.25">
      <c r="A15" s="31" t="s">
        <v>11</v>
      </c>
      <c r="B15" s="34">
        <f>SUM('за 9міс.19 р.'!B15+'жовтень 19 р.'!B15)</f>
        <v>2429909.89</v>
      </c>
      <c r="C15" s="34">
        <f>SUM('за 9міс.19 р.'!C15+'жовтень 19 р.'!C15)</f>
        <v>775823.71</v>
      </c>
      <c r="D15" s="34">
        <f>SUM('за 9міс.19 р.'!D15+'жовтень 19 р.'!D15)</f>
        <v>3205733.6000000006</v>
      </c>
      <c r="E15" s="34">
        <f>SUM('за 9міс.19 р.'!E15+'жовтень 19 р.'!E15)</f>
        <v>702728.76</v>
      </c>
      <c r="F15" s="34">
        <f>SUM('за 9міс.19 р.'!F15+'жовтень 19 р.'!F15)</f>
        <v>1161635.07</v>
      </c>
      <c r="G15" s="34">
        <f>SUM('за 9міс.19 р.'!G15+'жовтень 19 р.'!G15)</f>
        <v>427236.81</v>
      </c>
      <c r="H15" s="34">
        <f>SUM('за 9міс.19 р.'!H15+'жовтень 19 р.'!H15)</f>
        <v>160307.71</v>
      </c>
      <c r="I15" s="34">
        <f>SUM('за 9міс.19 р.'!I15+'жовтень 19 р.'!I15)</f>
        <v>307464.72</v>
      </c>
      <c r="J15" s="34">
        <f>SUM('за 9міс.19 р.'!J15+'жовтень 19 р.'!J15)</f>
        <v>0</v>
      </c>
      <c r="K15" s="34">
        <f>SUM('за 9міс.19 р.'!K15+'жовтень 19 р.'!K15)</f>
        <v>0</v>
      </c>
      <c r="L15" s="34">
        <f>SUM('за 9міс.19 р.'!L15+'жовтень 19 р.'!L15)</f>
        <v>0</v>
      </c>
      <c r="M15" s="34">
        <f>SUM('за 9міс.19 р.'!M15+'жовтень 19 р.'!M15)</f>
        <v>0</v>
      </c>
      <c r="N15" s="34">
        <f>SUM('за 9міс.19 р.'!N15+'жовтень 19 р.'!N15)</f>
        <v>7309.11</v>
      </c>
      <c r="O15" s="34">
        <f>SUM('за 9міс.19 р.'!O15+'жовтень 19 р.'!O15)</f>
        <v>258566.72</v>
      </c>
      <c r="P15" s="34">
        <f>SUM('за 9міс.19 р.'!P15+'жовтень 19 р.'!P15)</f>
        <v>0</v>
      </c>
      <c r="Q15" s="34">
        <f>SUM('за 9міс.19 р.'!Q15+'жовтень 19 р.'!Q15)</f>
        <v>4832</v>
      </c>
      <c r="R15" s="34">
        <f>SUM('за 9міс.19 р.'!R15+'жовтень 19 р.'!R15)</f>
        <v>34437.99999999999</v>
      </c>
      <c r="S15" s="34">
        <f>SUM('за 9міс.19 р.'!S15+'жовтень 19 р.'!S15)</f>
        <v>219296.72000000003</v>
      </c>
      <c r="T15" s="34">
        <f>SUM('за 9міс.19 р.'!T15+'жовтень 19 р.'!T15)</f>
        <v>0</v>
      </c>
      <c r="U15" s="34">
        <f>SUM('за 9міс.19 р.'!U15+'жовтень 19 р.'!U15)</f>
        <v>750</v>
      </c>
      <c r="V15" s="34">
        <f>SUM('за 9міс.19 р.'!V15+'жовтень 19 р.'!V15)</f>
        <v>0</v>
      </c>
      <c r="W15" s="34">
        <f>SUM('за 9міс.19 р.'!W15+'жовтень 19 р.'!W15)</f>
        <v>0</v>
      </c>
      <c r="X15" s="34">
        <f>SUM('за 9міс.19 р.'!X15+'жовтень 19 р.'!X15)</f>
        <v>5070847.43</v>
      </c>
      <c r="Y15" s="48"/>
    </row>
    <row r="16" spans="1:25" ht="14.25">
      <c r="A16" s="31" t="s">
        <v>12</v>
      </c>
      <c r="B16" s="34">
        <f>SUM('за 9міс.19 р.'!B16+'жовтень 19 р.'!B16)</f>
        <v>706016.7599999999</v>
      </c>
      <c r="C16" s="34">
        <f>SUM('за 9міс.19 р.'!C16+'жовтень 19 р.'!C16)</f>
        <v>204207.71000000002</v>
      </c>
      <c r="D16" s="34">
        <f>SUM('за 9міс.19 р.'!D16+'жовтень 19 р.'!D16)</f>
        <v>910224.4700000002</v>
      </c>
      <c r="E16" s="34">
        <f>SUM('за 9міс.19 р.'!E16+'жовтень 19 р.'!E16)</f>
        <v>199450.73</v>
      </c>
      <c r="F16" s="34">
        <f>SUM('за 9міс.19 р.'!F16+'жовтень 19 р.'!F16)</f>
        <v>268372.22</v>
      </c>
      <c r="G16" s="34">
        <f>SUM('за 9міс.19 р.'!G16+'жовтень 19 р.'!G16)</f>
        <v>39789.26</v>
      </c>
      <c r="H16" s="34">
        <f>SUM('за 9міс.19 р.'!H16+'жовтень 19 р.'!H16)</f>
        <v>43939.69</v>
      </c>
      <c r="I16" s="34">
        <f>SUM('за 9міс.19 р.'!I16+'жовтень 19 р.'!I16)</f>
        <v>58970.18</v>
      </c>
      <c r="J16" s="34">
        <f>SUM('за 9міс.19 р.'!J16+'жовтень 19 р.'!J16)</f>
        <v>0</v>
      </c>
      <c r="K16" s="34">
        <f>SUM('за 9міс.19 р.'!K16+'жовтень 19 р.'!K16)</f>
        <v>0</v>
      </c>
      <c r="L16" s="34">
        <f>SUM('за 9міс.19 р.'!L16+'жовтень 19 р.'!L16)</f>
        <v>0</v>
      </c>
      <c r="M16" s="34">
        <f>SUM('за 9міс.19 р.'!M16+'жовтень 19 р.'!M16)</f>
        <v>0</v>
      </c>
      <c r="N16" s="34">
        <f>SUM('за 9міс.19 р.'!N16+'жовтень 19 р.'!N16)</f>
        <v>3730.95</v>
      </c>
      <c r="O16" s="34">
        <f>SUM('за 9міс.19 р.'!O16+'жовтень 19 р.'!O16)</f>
        <v>121192.13999999997</v>
      </c>
      <c r="P16" s="34">
        <f>SUM('за 9міс.19 р.'!P16+'жовтень 19 р.'!P16)</f>
        <v>0</v>
      </c>
      <c r="Q16" s="34">
        <f>SUM('за 9міс.19 р.'!Q16+'жовтень 19 р.'!Q16)</f>
        <v>0</v>
      </c>
      <c r="R16" s="34">
        <f>SUM('за 9міс.19 р.'!R16+'жовтень 19 р.'!R16)</f>
        <v>20855.15</v>
      </c>
      <c r="S16" s="34">
        <f>SUM('за 9міс.19 р.'!S16+'жовтень 19 р.'!S16)</f>
        <v>100336.98999999999</v>
      </c>
      <c r="T16" s="34">
        <f>SUM('за 9міс.19 р.'!T16+'жовтень 19 р.'!T16)</f>
        <v>0</v>
      </c>
      <c r="U16" s="34">
        <f>SUM('за 9міс.19 р.'!U16+'жовтень 19 р.'!U16)</f>
        <v>750</v>
      </c>
      <c r="V16" s="34">
        <f>SUM('за 9міс.19 р.'!V16+'жовтень 19 р.'!V16)</f>
        <v>0</v>
      </c>
      <c r="W16" s="34">
        <f>SUM('за 9міс.19 р.'!W16+'жовтень 19 р.'!W16)</f>
        <v>0</v>
      </c>
      <c r="X16" s="34">
        <f>SUM('за 9міс.19 р.'!X16+'жовтень 19 р.'!X16)</f>
        <v>1378797.42</v>
      </c>
      <c r="Y16" s="48"/>
    </row>
    <row r="17" spans="1:25" ht="14.25">
      <c r="A17" s="31" t="s">
        <v>13</v>
      </c>
      <c r="B17" s="34">
        <f>SUM('за 9міс.19 р.'!B17+'жовтень 19 р.'!B17)</f>
        <v>1575116.98</v>
      </c>
      <c r="C17" s="34">
        <f>SUM('за 9міс.19 р.'!C17+'жовтень 19 р.'!C17)</f>
        <v>373016.13</v>
      </c>
      <c r="D17" s="34">
        <f>SUM('за 9міс.19 р.'!D17+'жовтень 19 р.'!D17)</f>
        <v>1948133.11</v>
      </c>
      <c r="E17" s="34">
        <f>SUM('за 9міс.19 р.'!E17+'жовтень 19 р.'!E17)</f>
        <v>426827.72</v>
      </c>
      <c r="F17" s="34">
        <f>SUM('за 9міс.19 р.'!F17+'жовтень 19 р.'!F17)</f>
        <v>680126.33</v>
      </c>
      <c r="G17" s="34">
        <f>SUM('за 9міс.19 р.'!G17+'жовтень 19 р.'!G17)</f>
        <v>307653.45</v>
      </c>
      <c r="H17" s="34">
        <f>SUM('за 9міс.19 р.'!H17+'жовтень 19 р.'!H17)</f>
        <v>75039.01</v>
      </c>
      <c r="I17" s="34">
        <f>SUM('за 9міс.19 р.'!I17+'жовтень 19 р.'!I17)</f>
        <v>65745.87999999999</v>
      </c>
      <c r="J17" s="34">
        <f>SUM('за 9міс.19 р.'!J17+'жовтень 19 р.'!J17)</f>
        <v>0</v>
      </c>
      <c r="K17" s="34">
        <f>SUM('за 9міс.19 р.'!K17+'жовтень 19 р.'!K17)</f>
        <v>0</v>
      </c>
      <c r="L17" s="34">
        <f>SUM('за 9міс.19 р.'!L17+'жовтень 19 р.'!L17)</f>
        <v>0</v>
      </c>
      <c r="M17" s="34">
        <f>SUM('за 9міс.19 р.'!M17+'жовтень 19 р.'!M17)</f>
        <v>0</v>
      </c>
      <c r="N17" s="34">
        <f>SUM('за 9міс.19 р.'!N17+'жовтень 19 р.'!N17)</f>
        <v>6573.77</v>
      </c>
      <c r="O17" s="34">
        <f>SUM('за 9міс.19 р.'!O17+'жовтень 19 р.'!O17)</f>
        <v>224364.21999999997</v>
      </c>
      <c r="P17" s="34">
        <f>SUM('за 9міс.19 р.'!P17+'жовтень 19 р.'!P17)</f>
        <v>-65909.45</v>
      </c>
      <c r="Q17" s="34">
        <f>SUM('за 9міс.19 р.'!Q17+'жовтень 19 р.'!Q17)</f>
        <v>0</v>
      </c>
      <c r="R17" s="34">
        <f>SUM('за 9міс.19 р.'!R17+'жовтень 19 р.'!R17)</f>
        <v>30896.460000000003</v>
      </c>
      <c r="S17" s="34">
        <f>SUM('за 9міс.19 р.'!S17+'жовтень 19 р.'!S17)</f>
        <v>259377.21000000002</v>
      </c>
      <c r="T17" s="34">
        <f>SUM('за 9міс.19 р.'!T17+'жовтень 19 р.'!T17)</f>
        <v>0</v>
      </c>
      <c r="U17" s="34">
        <f>SUM('за 9міс.19 р.'!U17+'жовтень 19 р.'!U17)</f>
        <v>750</v>
      </c>
      <c r="V17" s="34">
        <f>SUM('за 9міс.19 р.'!V17+'жовтень 19 р.'!V17)</f>
        <v>0</v>
      </c>
      <c r="W17" s="34">
        <f>SUM('за 9міс.19 р.'!W17+'жовтень 19 р.'!W17)</f>
        <v>0</v>
      </c>
      <c r="X17" s="34">
        <f>SUM('за 9міс.19 р.'!X17+'жовтень 19 р.'!X17)</f>
        <v>3055837.16</v>
      </c>
      <c r="Y17" s="48"/>
    </row>
    <row r="18" spans="1:25" ht="14.25">
      <c r="A18" s="31" t="s">
        <v>24</v>
      </c>
      <c r="B18" s="34">
        <f>SUM('за 9міс.19 р.'!B18+'жовтень 19 р.'!B18)</f>
        <v>1674236.36</v>
      </c>
      <c r="C18" s="34">
        <f>SUM('за 9міс.19 р.'!C18+'жовтень 19 р.'!C18)</f>
        <v>464421.79000000004</v>
      </c>
      <c r="D18" s="34">
        <f>SUM('за 9міс.19 р.'!D18+'жовтень 19 р.'!D18)</f>
        <v>2138658.1500000004</v>
      </c>
      <c r="E18" s="34">
        <f>SUM('за 9міс.19 р.'!E18+'жовтень 19 р.'!E18)</f>
        <v>468895.28</v>
      </c>
      <c r="F18" s="34">
        <f>SUM('за 9міс.19 р.'!F18+'жовтень 19 р.'!F18)</f>
        <v>982570.8099999999</v>
      </c>
      <c r="G18" s="34">
        <f>SUM('за 9міс.19 р.'!G18+'жовтень 19 р.'!G18)</f>
        <v>210361.33</v>
      </c>
      <c r="H18" s="34">
        <f>SUM('за 9міс.19 р.'!H18+'жовтень 19 р.'!H18)</f>
        <v>39866.83</v>
      </c>
      <c r="I18" s="34">
        <f>SUM('за 9міс.19 р.'!I18+'жовтень 19 р.'!I18)</f>
        <v>44997.84999999999</v>
      </c>
      <c r="J18" s="34">
        <f>SUM('за 9міс.19 р.'!J18+'жовтень 19 р.'!J18)</f>
        <v>0</v>
      </c>
      <c r="K18" s="34">
        <f>SUM('за 9міс.19 р.'!K18+'жовтень 19 р.'!K18)</f>
        <v>0</v>
      </c>
      <c r="L18" s="34">
        <f>SUM('за 9міс.19 р.'!L18+'жовтень 19 р.'!L18)</f>
        <v>0</v>
      </c>
      <c r="M18" s="34">
        <f>SUM('за 9міс.19 р.'!M18+'жовтень 19 р.'!M18)</f>
        <v>0</v>
      </c>
      <c r="N18" s="34">
        <f>SUM('за 9міс.19 р.'!N18+'жовтень 19 р.'!N18)</f>
        <v>5115.280000000001</v>
      </c>
      <c r="O18" s="34">
        <f>SUM('за 9міс.19 р.'!O18+'жовтень 19 р.'!O18)</f>
        <v>681479.5199999999</v>
      </c>
      <c r="P18" s="34">
        <f>SUM('за 9міс.19 р.'!P18+'жовтень 19 р.'!P18)</f>
        <v>621100</v>
      </c>
      <c r="Q18" s="34">
        <f>SUM('за 9міс.19 р.'!Q18+'жовтень 19 р.'!Q18)</f>
        <v>0</v>
      </c>
      <c r="R18" s="34">
        <f>SUM('за 9міс.19 р.'!R18+'жовтень 19 р.'!R18)</f>
        <v>60379.51999999999</v>
      </c>
      <c r="S18" s="34">
        <f>SUM('за 9міс.19 р.'!S18+'жовтень 19 р.'!S18)</f>
        <v>0</v>
      </c>
      <c r="T18" s="34">
        <f>SUM('за 9міс.19 р.'!T18+'жовтень 19 р.'!T18)</f>
        <v>0</v>
      </c>
      <c r="U18" s="34">
        <f>SUM('за 9міс.19 р.'!U18+'жовтень 19 р.'!U18)</f>
        <v>750</v>
      </c>
      <c r="V18" s="34">
        <f>SUM('за 9міс.19 р.'!V18+'жовтень 19 р.'!V18)</f>
        <v>0</v>
      </c>
      <c r="W18" s="34">
        <f>SUM('за 9міс.19 р.'!W18+'жовтень 19 р.'!W18)</f>
        <v>0</v>
      </c>
      <c r="X18" s="34">
        <f>SUM('за 9міс.19 р.'!X18+'жовтень 19 р.'!X18)</f>
        <v>3590874.2399999993</v>
      </c>
      <c r="Y18" s="48"/>
    </row>
    <row r="19" spans="1:25" ht="14.25">
      <c r="A19" s="31" t="s">
        <v>14</v>
      </c>
      <c r="B19" s="34">
        <f>SUM('за 9міс.19 р.'!B19+'жовтень 19 р.'!B19)</f>
        <v>1448390.37</v>
      </c>
      <c r="C19" s="34">
        <f>SUM('за 9міс.19 р.'!C19+'жовтень 19 р.'!C19)</f>
        <v>322685.57</v>
      </c>
      <c r="D19" s="34">
        <f>SUM('за 9міс.19 р.'!D19+'жовтень 19 р.'!D19)</f>
        <v>1771075.94</v>
      </c>
      <c r="E19" s="34">
        <f>SUM('за 9міс.19 р.'!E19+'жовтень 19 р.'!E19)</f>
        <v>388089.35000000003</v>
      </c>
      <c r="F19" s="34">
        <f>SUM('за 9міс.19 р.'!F19+'жовтень 19 р.'!F19)</f>
        <v>426678.29999999993</v>
      </c>
      <c r="G19" s="34">
        <f>SUM('за 9міс.19 р.'!G19+'жовтень 19 р.'!G19)</f>
        <v>143631.44</v>
      </c>
      <c r="H19" s="34">
        <f>SUM('за 9міс.19 р.'!H19+'жовтень 19 р.'!H19)</f>
        <v>41912.100000000006</v>
      </c>
      <c r="I19" s="34">
        <f>SUM('за 9міс.19 р.'!I19+'жовтень 19 р.'!I19)</f>
        <v>38592.71000000001</v>
      </c>
      <c r="J19" s="34">
        <f>SUM('за 9міс.19 р.'!J19+'жовтень 19 р.'!J19)</f>
        <v>0</v>
      </c>
      <c r="K19" s="34">
        <f>SUM('за 9міс.19 р.'!K19+'жовтень 19 р.'!K19)</f>
        <v>0</v>
      </c>
      <c r="L19" s="34">
        <f>SUM('за 9міс.19 р.'!L19+'жовтень 19 р.'!L19)</f>
        <v>0</v>
      </c>
      <c r="M19" s="34">
        <f>SUM('за 9міс.19 р.'!M19+'жовтень 19 р.'!M19)</f>
        <v>0</v>
      </c>
      <c r="N19" s="34">
        <f>SUM('за 9міс.19 р.'!N19+'жовтень 19 р.'!N19)</f>
        <v>4616.009999999999</v>
      </c>
      <c r="O19" s="34">
        <f>SUM('за 9міс.19 р.'!O19+'жовтень 19 р.'!O19)</f>
        <v>197176.04</v>
      </c>
      <c r="P19" s="34">
        <f>SUM('за 9міс.19 р.'!P19+'жовтень 19 р.'!P19)</f>
        <v>0</v>
      </c>
      <c r="Q19" s="34">
        <f>SUM('за 9міс.19 р.'!Q19+'жовтень 19 р.'!Q19)</f>
        <v>0</v>
      </c>
      <c r="R19" s="34">
        <f>SUM('за 9міс.19 р.'!R19+'жовтень 19 р.'!R19)</f>
        <v>25613.850000000002</v>
      </c>
      <c r="S19" s="34">
        <f>SUM('за 9міс.19 р.'!S19+'жовтень 19 р.'!S19)</f>
        <v>2245.94</v>
      </c>
      <c r="T19" s="34">
        <f>SUM('за 9міс.19 р.'!T19+'жовтень 19 р.'!T19)</f>
        <v>169316.25</v>
      </c>
      <c r="U19" s="34">
        <f>SUM('за 9міс.19 р.'!U19+'жовтень 19 р.'!U19)</f>
        <v>750</v>
      </c>
      <c r="V19" s="34">
        <f>SUM('за 9міс.19 р.'!V19+'жовтень 19 р.'!V19)</f>
        <v>0</v>
      </c>
      <c r="W19" s="34">
        <f>SUM('за 9міс.19 р.'!W19+'жовтень 19 р.'!W19)</f>
        <v>0</v>
      </c>
      <c r="X19" s="34">
        <f>SUM('за 9міс.19 р.'!X19+'жовтень 19 р.'!X19)</f>
        <v>2586593.59</v>
      </c>
      <c r="Y19" s="48"/>
    </row>
    <row r="20" spans="1:25" ht="14.25">
      <c r="A20" s="31" t="s">
        <v>15</v>
      </c>
      <c r="B20" s="34">
        <f>SUM('за 9міс.19 р.'!B20+'жовтень 19 р.'!B20)</f>
        <v>1800745.3499999999</v>
      </c>
      <c r="C20" s="34">
        <f>SUM('за 9міс.19 р.'!C20+'жовтень 19 р.'!C20)</f>
        <v>559595.71</v>
      </c>
      <c r="D20" s="34">
        <f>SUM('за 9міс.19 р.'!D20+'жовтень 19 р.'!D20)</f>
        <v>2360341.06</v>
      </c>
      <c r="E20" s="34">
        <f>SUM('за 9міс.19 р.'!E20+'жовтень 19 р.'!E20)</f>
        <v>517513.26</v>
      </c>
      <c r="F20" s="34">
        <f>SUM('за 9міс.19 р.'!F20+'жовтень 19 р.'!F20)</f>
        <v>458603.25999999995</v>
      </c>
      <c r="G20" s="34">
        <f>SUM('за 9міс.19 р.'!G20+'жовтень 19 р.'!G20)</f>
        <v>142484.8</v>
      </c>
      <c r="H20" s="34">
        <f>SUM('за 9міс.19 р.'!H20+'жовтень 19 р.'!H20)</f>
        <v>82525.52</v>
      </c>
      <c r="I20" s="34">
        <f>SUM('за 9міс.19 р.'!I20+'жовтень 19 р.'!I20)</f>
        <v>40624.55</v>
      </c>
      <c r="J20" s="34">
        <f>SUM('за 9міс.19 р.'!J20+'жовтень 19 р.'!J20)</f>
        <v>0</v>
      </c>
      <c r="K20" s="34">
        <f>SUM('за 9міс.19 р.'!K20+'жовтень 19 р.'!K20)</f>
        <v>0</v>
      </c>
      <c r="L20" s="34">
        <f>SUM('за 9міс.19 р.'!L20+'жовтень 19 р.'!L20)</f>
        <v>0</v>
      </c>
      <c r="M20" s="34">
        <f>SUM('за 9міс.19 р.'!M20+'жовтень 19 р.'!M20)</f>
        <v>0</v>
      </c>
      <c r="N20" s="34">
        <f>SUM('за 9міс.19 р.'!N20+'жовтень 19 р.'!N20)</f>
        <v>6013.949999999999</v>
      </c>
      <c r="O20" s="34">
        <f>SUM('за 9міс.19 р.'!O20+'жовтень 19 р.'!O20)</f>
        <v>186204.44</v>
      </c>
      <c r="P20" s="34">
        <f>SUM('за 9міс.19 р.'!P20+'жовтень 19 р.'!P20)</f>
        <v>0</v>
      </c>
      <c r="Q20" s="34">
        <f>SUM('за 9міс.19 р.'!Q20+'жовтень 19 р.'!Q20)</f>
        <v>5600</v>
      </c>
      <c r="R20" s="34">
        <f>SUM('за 9міс.19 р.'!R20+'жовтень 19 р.'!R20)</f>
        <v>29178.530000000002</v>
      </c>
      <c r="S20" s="34">
        <f>SUM('за 9міс.19 р.'!S20+'жовтень 19 р.'!S20)</f>
        <v>151425.91</v>
      </c>
      <c r="T20" s="34">
        <f>SUM('за 9міс.19 р.'!T20+'жовтень 19 р.'!T20)</f>
        <v>0</v>
      </c>
      <c r="U20" s="34">
        <f>SUM('за 9міс.19 р.'!U20+'жовтень 19 р.'!U20)</f>
        <v>750</v>
      </c>
      <c r="V20" s="34">
        <f>SUM('за 9міс.19 р.'!V20+'жовтень 19 р.'!V20)</f>
        <v>0</v>
      </c>
      <c r="W20" s="34">
        <f>SUM('за 9міс.19 р.'!W20+'жовтень 19 р.'!W20)</f>
        <v>0</v>
      </c>
      <c r="X20" s="34">
        <f>SUM('за 9міс.19 р.'!X20+'жовтень 19 р.'!X20)</f>
        <v>3337207.5800000005</v>
      </c>
      <c r="Y20" s="48"/>
    </row>
    <row r="21" spans="1:25" ht="12.75">
      <c r="A21" s="34" t="s">
        <v>38</v>
      </c>
      <c r="B21" s="34">
        <f>SUM('за 9міс.19 р.'!B21+'жовтень 19 р.'!B21)</f>
        <v>657849.2799999999</v>
      </c>
      <c r="C21" s="34">
        <f>SUM('за 9міс.19 р.'!C21+'жовтень 19 р.'!C21)</f>
        <v>197790.13</v>
      </c>
      <c r="D21" s="34">
        <f>SUM('за 9міс.19 р.'!D21+'жовтень 19 р.'!D21)</f>
        <v>855639.41</v>
      </c>
      <c r="E21" s="34">
        <f>SUM('за 9міс.19 р.'!E21+'жовтень 19 р.'!E21)</f>
        <v>187350.43</v>
      </c>
      <c r="F21" s="34">
        <f>SUM('за 9міс.19 р.'!F21+'жовтень 19 р.'!F21)</f>
        <v>492646.55</v>
      </c>
      <c r="G21" s="34">
        <f>SUM('за 9міс.19 р.'!G21+'жовтень 19 р.'!G21)</f>
        <v>78526.36</v>
      </c>
      <c r="H21" s="34">
        <f>SUM('за 9міс.19 р.'!H21+'жовтень 19 р.'!H21)</f>
        <v>46805.53</v>
      </c>
      <c r="I21" s="34">
        <f>SUM('за 9міс.19 р.'!I21+'жовтень 19 р.'!I21)</f>
        <v>54041.159999999996</v>
      </c>
      <c r="J21" s="34">
        <f>SUM('за 9міс.19 р.'!J21+'жовтень 19 р.'!J21)</f>
        <v>368.22</v>
      </c>
      <c r="K21" s="34">
        <f>SUM('за 9міс.19 р.'!K21+'жовтень 19 р.'!K21)</f>
        <v>0</v>
      </c>
      <c r="L21" s="34">
        <f>SUM('за 9міс.19 р.'!L21+'жовтень 19 р.'!L21)</f>
        <v>0</v>
      </c>
      <c r="M21" s="34">
        <f>SUM('за 9міс.19 р.'!M21+'жовтень 19 р.'!M21)</f>
        <v>0</v>
      </c>
      <c r="N21" s="34">
        <f>SUM('за 9міс.19 р.'!N21+'жовтень 19 р.'!N21)</f>
        <v>1386</v>
      </c>
      <c r="O21" s="34">
        <f>SUM('за 9міс.19 р.'!O21+'жовтень 19 р.'!O21)</f>
        <v>311137.5</v>
      </c>
      <c r="P21" s="34">
        <f>SUM('за 9міс.19 р.'!P21+'жовтень 19 р.'!P21)</f>
        <v>0</v>
      </c>
      <c r="Q21" s="34">
        <f>SUM('за 9міс.19 р.'!Q21+'жовтень 19 р.'!Q21)</f>
        <v>0</v>
      </c>
      <c r="R21" s="34">
        <f>SUM('за 9міс.19 р.'!R21+'жовтень 19 р.'!R21)</f>
        <v>43879.83</v>
      </c>
      <c r="S21" s="34">
        <f>SUM('за 9міс.19 р.'!S21+'жовтень 19 р.'!S21)</f>
        <v>267257.67</v>
      </c>
      <c r="T21" s="34">
        <f>SUM('за 9міс.19 р.'!T21+'жовтень 19 р.'!T21)</f>
        <v>0</v>
      </c>
      <c r="U21" s="34">
        <f>SUM('за 9міс.19 р.'!U21+'жовтень 19 р.'!U21)</f>
        <v>750</v>
      </c>
      <c r="V21" s="34">
        <f>SUM('за 9міс.19 р.'!V21+'жовтень 19 р.'!V21)</f>
        <v>0</v>
      </c>
      <c r="W21" s="34">
        <f>SUM('за 9міс.19 р.'!W21+'жовтень 19 р.'!W21)</f>
        <v>0</v>
      </c>
      <c r="X21" s="34">
        <f>SUM('за 9міс.19 р.'!X21+'жовтень 19 р.'!X21)</f>
        <v>1536386.3900000001</v>
      </c>
      <c r="Y21" s="48"/>
    </row>
    <row r="22" spans="1:25" ht="14.25">
      <c r="A22" s="31" t="s">
        <v>16</v>
      </c>
      <c r="B22" s="34">
        <f>SUM('за 9міс.19 р.'!B22+'жовтень 19 р.'!B22)</f>
        <v>1035824.0499999999</v>
      </c>
      <c r="C22" s="34">
        <f>SUM('за 9міс.19 р.'!C22+'жовтень 19 р.'!C22)</f>
        <v>119217.97</v>
      </c>
      <c r="D22" s="34">
        <f>SUM('за 9міс.19 р.'!D22+'жовтень 19 р.'!D22)</f>
        <v>1155042.02</v>
      </c>
      <c r="E22" s="34">
        <f>SUM('за 9міс.19 р.'!E22+'жовтень 19 р.'!E22)</f>
        <v>253127.9</v>
      </c>
      <c r="F22" s="34">
        <f>SUM('за 9міс.19 р.'!F22+'жовтень 19 р.'!F22)</f>
        <v>327015.2299999999</v>
      </c>
      <c r="G22" s="34">
        <f>SUM('за 9міс.19 р.'!G22+'жовтень 19 р.'!G22)</f>
        <v>83004.76</v>
      </c>
      <c r="H22" s="34">
        <f>SUM('за 9міс.19 р.'!H22+'жовтень 19 р.'!H22)</f>
        <v>53290.49</v>
      </c>
      <c r="I22" s="34">
        <f>SUM('за 9міс.19 р.'!I22+'жовтень 19 р.'!I22)</f>
        <v>41509.53</v>
      </c>
      <c r="J22" s="34">
        <f>SUM('за 9міс.19 р.'!J22+'жовтень 19 р.'!J22)</f>
        <v>0</v>
      </c>
      <c r="K22" s="34">
        <f>SUM('за 9міс.19 р.'!K22+'жовтень 19 р.'!K22)</f>
        <v>0</v>
      </c>
      <c r="L22" s="34">
        <f>SUM('за 9міс.19 р.'!L22+'жовтень 19 р.'!L22)</f>
        <v>0</v>
      </c>
      <c r="M22" s="34">
        <f>SUM('за 9міс.19 р.'!M22+'жовтень 19 р.'!M22)</f>
        <v>0</v>
      </c>
      <c r="N22" s="34">
        <f>SUM('за 9міс.19 р.'!N22+'жовтень 19 р.'!N22)</f>
        <v>6266.54</v>
      </c>
      <c r="O22" s="34">
        <f>SUM('за 9міс.19 р.'!O22+'жовтень 19 р.'!O22)</f>
        <v>142193.91000000003</v>
      </c>
      <c r="P22" s="34">
        <f>SUM('за 9міс.19 р.'!P22+'жовтень 19 р.'!P22)</f>
        <v>0</v>
      </c>
      <c r="Q22" s="34">
        <f>SUM('за 9міс.19 р.'!Q22+'жовтень 19 р.'!Q22)</f>
        <v>0</v>
      </c>
      <c r="R22" s="34">
        <f>SUM('за 9міс.19 р.'!R22+'жовтень 19 р.'!R22)</f>
        <v>11254.73</v>
      </c>
      <c r="S22" s="34">
        <f>SUM('за 9міс.19 р.'!S22+'жовтень 19 р.'!S22)</f>
        <v>130939.18</v>
      </c>
      <c r="T22" s="34">
        <f>SUM('за 9міс.19 р.'!T22+'жовтень 19 р.'!T22)</f>
        <v>0</v>
      </c>
      <c r="U22" s="34">
        <f>SUM('за 9міс.19 р.'!U22+'жовтень 19 р.'!U22)</f>
        <v>750</v>
      </c>
      <c r="V22" s="34">
        <f>SUM('за 9міс.19 р.'!V22+'жовтень 19 р.'!V22)</f>
        <v>0</v>
      </c>
      <c r="W22" s="34">
        <f>SUM('за 9міс.19 р.'!W22+'жовтень 19 р.'!W22)</f>
        <v>0</v>
      </c>
      <c r="X22" s="34">
        <f>SUM('за 9міс.19 р.'!X22+'жовтень 19 р.'!X22)</f>
        <v>1735935.1500000001</v>
      </c>
      <c r="Y22" s="48"/>
    </row>
    <row r="23" spans="1:25" ht="14.25">
      <c r="A23" s="31" t="s">
        <v>17</v>
      </c>
      <c r="B23" s="34">
        <f>SUM('за 9міс.19 р.'!B23+'жовтень 19 р.'!B23)</f>
        <v>2336969.54</v>
      </c>
      <c r="C23" s="34">
        <f>SUM('за 9міс.19 р.'!C23+'жовтень 19 р.'!C23)</f>
        <v>612939.98</v>
      </c>
      <c r="D23" s="34">
        <f>SUM('за 9міс.19 р.'!D23+'жовтень 19 р.'!D23)</f>
        <v>2949909.5199999996</v>
      </c>
      <c r="E23" s="34">
        <f>SUM('за 9міс.19 р.'!E23+'жовтень 19 р.'!E23)</f>
        <v>647328.4</v>
      </c>
      <c r="F23" s="34">
        <f>SUM('за 9міс.19 р.'!F23+'жовтень 19 р.'!F23)</f>
        <v>1061129.8499999999</v>
      </c>
      <c r="G23" s="34">
        <f>SUM('за 9міс.19 р.'!G23+'жовтень 19 р.'!G23)</f>
        <v>219468.86</v>
      </c>
      <c r="H23" s="34">
        <f>SUM('за 9міс.19 р.'!H23+'жовтень 19 р.'!H23)</f>
        <v>143501.45</v>
      </c>
      <c r="I23" s="34">
        <f>SUM('за 9міс.19 р.'!I23+'жовтень 19 р.'!I23)</f>
        <v>23633.739999999998</v>
      </c>
      <c r="J23" s="34">
        <f>SUM('за 9міс.19 р.'!J23+'жовтень 19 р.'!J23)</f>
        <v>0</v>
      </c>
      <c r="K23" s="34">
        <f>SUM('за 9міс.19 р.'!K23+'жовтень 19 р.'!K23)</f>
        <v>0</v>
      </c>
      <c r="L23" s="34">
        <f>SUM('за 9міс.19 р.'!L23+'жовтень 19 р.'!L23)</f>
        <v>0</v>
      </c>
      <c r="M23" s="34">
        <f>SUM('за 9міс.19 р.'!M23+'жовтень 19 р.'!M23)</f>
        <v>0</v>
      </c>
      <c r="N23" s="34">
        <f>SUM('за 9міс.19 р.'!N23+'жовтень 19 р.'!N23)</f>
        <v>2464.41</v>
      </c>
      <c r="O23" s="34">
        <f>SUM('за 9міс.19 р.'!O23+'жовтень 19 р.'!O23)</f>
        <v>671311.3899999999</v>
      </c>
      <c r="P23" s="34">
        <f>SUM('за 9міс.19 р.'!P23+'жовтень 19 р.'!P23)</f>
        <v>621100</v>
      </c>
      <c r="Q23" s="34">
        <f>SUM('за 9міс.19 р.'!Q23+'жовтень 19 р.'!Q23)</f>
        <v>0</v>
      </c>
      <c r="R23" s="34">
        <f>SUM('за 9міс.19 р.'!R23+'жовтень 19 р.'!R23)</f>
        <v>50052.72999999999</v>
      </c>
      <c r="S23" s="34">
        <f>SUM('за 9міс.19 р.'!S23+'жовтень 19 р.'!S23)</f>
        <v>0</v>
      </c>
      <c r="T23" s="34">
        <f>SUM('за 9міс.19 р.'!T23+'жовтень 19 р.'!T23)</f>
        <v>158.66</v>
      </c>
      <c r="U23" s="34">
        <f>SUM('за 9міс.19 р.'!U23+'жовтень 19 р.'!U23)</f>
        <v>750</v>
      </c>
      <c r="V23" s="34">
        <f>SUM('за 9міс.19 р.'!V23+'жовтень 19 р.'!V23)</f>
        <v>0</v>
      </c>
      <c r="W23" s="34">
        <f>SUM('за 9міс.19 р.'!W23+'жовтень 19 р.'!W23)</f>
        <v>0</v>
      </c>
      <c r="X23" s="34">
        <f>SUM('за 9міс.19 р.'!X23+'жовтень 19 р.'!X23)</f>
        <v>4659117.77</v>
      </c>
      <c r="Y23" s="48"/>
    </row>
    <row r="24" spans="1:25" ht="14.25">
      <c r="A24" s="31" t="s">
        <v>18</v>
      </c>
      <c r="B24" s="34">
        <f>SUM('за 9міс.19 р.'!B24+'жовтень 19 р.'!B24)</f>
        <v>1130339.81</v>
      </c>
      <c r="C24" s="34">
        <f>SUM('за 9міс.19 р.'!C24+'жовтень 19 р.'!C24)</f>
        <v>284617.43</v>
      </c>
      <c r="D24" s="34">
        <f>SUM('за 9міс.19 р.'!D24+'жовтень 19 р.'!D24)</f>
        <v>1414957.24</v>
      </c>
      <c r="E24" s="34">
        <f>SUM('за 9міс.19 р.'!E24+'жовтень 19 р.'!E24)</f>
        <v>310030.8</v>
      </c>
      <c r="F24" s="34">
        <f>SUM('за 9міс.19 р.'!F24+'жовтень 19 р.'!F24)</f>
        <v>312264.42</v>
      </c>
      <c r="G24" s="34">
        <f>SUM('за 9міс.19 р.'!G24+'жовтень 19 р.'!G24)</f>
        <v>96022.98</v>
      </c>
      <c r="H24" s="34">
        <f>SUM('за 9міс.19 р.'!H24+'жовтень 19 р.'!H24)</f>
        <v>54240.32</v>
      </c>
      <c r="I24" s="34">
        <f>SUM('за 9міс.19 р.'!I24+'жовтень 19 р.'!I24)</f>
        <v>58200.58</v>
      </c>
      <c r="J24" s="34">
        <f>SUM('за 9міс.19 р.'!J24+'жовтень 19 р.'!J24)</f>
        <v>0</v>
      </c>
      <c r="K24" s="34">
        <f>SUM('за 9міс.19 р.'!K24+'жовтень 19 р.'!K24)</f>
        <v>0</v>
      </c>
      <c r="L24" s="34">
        <f>SUM('за 9міс.19 р.'!L24+'жовтень 19 р.'!L24)</f>
        <v>0</v>
      </c>
      <c r="M24" s="34">
        <f>SUM('за 9міс.19 р.'!M24+'жовтень 19 р.'!M24)</f>
        <v>0</v>
      </c>
      <c r="N24" s="34">
        <f>SUM('за 9міс.19 р.'!N24+'жовтень 19 р.'!N24)</f>
        <v>2561.6</v>
      </c>
      <c r="O24" s="34">
        <f>SUM('за 9міс.19 р.'!O24+'жовтень 19 р.'!O24)</f>
        <v>100488.94000000002</v>
      </c>
      <c r="P24" s="34">
        <f>SUM('за 9міс.19 р.'!P24+'жовтень 19 р.'!P24)</f>
        <v>-66359.23999999999</v>
      </c>
      <c r="Q24" s="34">
        <f>SUM('за 9міс.19 р.'!Q24+'жовтень 19 р.'!Q24)</f>
        <v>0</v>
      </c>
      <c r="R24" s="34">
        <f>SUM('за 9міс.19 р.'!R24+'жовтень 19 р.'!R24)</f>
        <v>21170.55</v>
      </c>
      <c r="S24" s="34">
        <f>SUM('за 9міс.19 р.'!S24+'жовтень 19 р.'!S24)</f>
        <v>145677.63</v>
      </c>
      <c r="T24" s="34">
        <f>SUM('за 9міс.19 р.'!T24+'жовтень 19 р.'!T24)</f>
        <v>0</v>
      </c>
      <c r="U24" s="34">
        <f>SUM('за 9міс.19 р.'!U24+'жовтень 19 р.'!U24)</f>
        <v>750</v>
      </c>
      <c r="V24" s="34">
        <f>SUM('за 9міс.19 р.'!V24+'жовтень 19 р.'!V24)</f>
        <v>0</v>
      </c>
      <c r="W24" s="34">
        <f>SUM('за 9міс.19 р.'!W24+'жовтень 19 р.'!W24)</f>
        <v>0</v>
      </c>
      <c r="X24" s="34">
        <f>SUM('за 9міс.19 р.'!X24+'жовтень 19 р.'!X24)</f>
        <v>2038002.4600000002</v>
      </c>
      <c r="Y24" s="48"/>
    </row>
    <row r="25" spans="1:25" ht="15">
      <c r="A25" s="37" t="s">
        <v>27</v>
      </c>
      <c r="B25" s="34">
        <f>SUM('за 9міс.19 р.'!B25+'жовтень 19 р.'!B25)</f>
        <v>635890.27</v>
      </c>
      <c r="C25" s="34">
        <f>SUM('за 9міс.19 р.'!C25+'жовтень 19 р.'!C25)</f>
        <v>165460.98000000004</v>
      </c>
      <c r="D25" s="34">
        <f>SUM('за 9міс.19 р.'!D25+'жовтень 19 р.'!D25)</f>
        <v>801351.25</v>
      </c>
      <c r="E25" s="34">
        <f>SUM('за 9міс.19 р.'!E25+'жовтень 19 р.'!E25)</f>
        <v>175927.95</v>
      </c>
      <c r="F25" s="34">
        <f>SUM('за 9міс.19 р.'!F25+'жовтень 19 р.'!F25)</f>
        <v>235910.22</v>
      </c>
      <c r="G25" s="34">
        <f>SUM('за 9міс.19 р.'!G25+'жовтень 19 р.'!G25)</f>
        <v>29985.26</v>
      </c>
      <c r="H25" s="34">
        <f>SUM('за 9міс.19 р.'!H25+'жовтень 19 р.'!H25)</f>
        <v>27217.530000000002</v>
      </c>
      <c r="I25" s="34">
        <f>SUM('за 9міс.19 р.'!I25+'жовтень 19 р.'!I25)</f>
        <v>27419.180000000004</v>
      </c>
      <c r="J25" s="34">
        <f>SUM('за 9міс.19 р.'!J25+'жовтень 19 р.'!J25)</f>
        <v>0</v>
      </c>
      <c r="K25" s="34">
        <f>SUM('за 9міс.19 р.'!K25+'жовтень 19 р.'!K25)</f>
        <v>0</v>
      </c>
      <c r="L25" s="34">
        <f>SUM('за 9міс.19 р.'!L25+'жовтень 19 р.'!L25)</f>
        <v>0</v>
      </c>
      <c r="M25" s="34">
        <f>SUM('за 9міс.19 р.'!M25+'жовтень 19 р.'!M25)</f>
        <v>0</v>
      </c>
      <c r="N25" s="34">
        <f>SUM('за 9міс.19 р.'!N25+'жовтень 19 р.'!N25)</f>
        <v>2960.06</v>
      </c>
      <c r="O25" s="34">
        <f>SUM('за 9міс.19 р.'!O25+'жовтень 19 р.'!O25)</f>
        <v>147578.19000000003</v>
      </c>
      <c r="P25" s="34">
        <f>SUM('за 9міс.19 р.'!P25+'жовтень 19 р.'!P25)</f>
        <v>0</v>
      </c>
      <c r="Q25" s="34">
        <f>SUM('за 9міс.19 р.'!Q25+'жовтень 19 р.'!Q25)</f>
        <v>0</v>
      </c>
      <c r="R25" s="34">
        <f>SUM('за 9міс.19 р.'!R25+'жовтень 19 р.'!R25)</f>
        <v>25690.879999999997</v>
      </c>
      <c r="S25" s="34">
        <f>SUM('за 9міс.19 р.'!S25+'жовтень 19 р.'!S25)</f>
        <v>121887.31</v>
      </c>
      <c r="T25" s="34">
        <f>SUM('за 9міс.19 р.'!T25+'жовтень 19 р.'!T25)</f>
        <v>0</v>
      </c>
      <c r="U25" s="34">
        <f>SUM('за 9міс.19 р.'!U25+'жовтень 19 р.'!U25)</f>
        <v>750</v>
      </c>
      <c r="V25" s="34">
        <f>SUM('за 9міс.19 р.'!V25+'жовтень 19 р.'!V25)</f>
        <v>0</v>
      </c>
      <c r="W25" s="34">
        <f>SUM('за 9міс.19 р.'!W25+'жовтень 19 р.'!W25)</f>
        <v>0</v>
      </c>
      <c r="X25" s="34">
        <f>SUM('за 9міс.19 р.'!X25+'жовтень 19 р.'!X25)</f>
        <v>1213939.42</v>
      </c>
      <c r="Y25" s="48"/>
    </row>
    <row r="26" spans="1:25" ht="14.25">
      <c r="A26" s="31" t="s">
        <v>33</v>
      </c>
      <c r="B26" s="34">
        <f>SUM('за 9міс.19 р.'!B26+'жовтень 19 р.'!B26)</f>
        <v>226393.82000000004</v>
      </c>
      <c r="C26" s="34">
        <f>SUM('за 9міс.19 р.'!C26+'жовтень 19 р.'!C26)</f>
        <v>0</v>
      </c>
      <c r="D26" s="34">
        <f>SUM('за 9міс.19 р.'!D26+'жовтень 19 р.'!D26)</f>
        <v>226393.82000000004</v>
      </c>
      <c r="E26" s="34">
        <f>SUM('за 9міс.19 р.'!E26+'жовтень 19 р.'!E26)</f>
        <v>49815.399999999994</v>
      </c>
      <c r="F26" s="34">
        <f>SUM('за 9міс.19 р.'!F26+'жовтень 19 р.'!F26)</f>
        <v>41167.84</v>
      </c>
      <c r="G26" s="34">
        <f>SUM('за 9міс.19 р.'!G26+'жовтень 19 р.'!G26)</f>
        <v>0</v>
      </c>
      <c r="H26" s="34">
        <f>SUM('за 9міс.19 р.'!H26+'жовтень 19 р.'!H26)</f>
        <v>41167.84</v>
      </c>
      <c r="I26" s="34">
        <f>SUM('за 9міс.19 р.'!I26+'жовтень 19 р.'!I26)</f>
        <v>0</v>
      </c>
      <c r="J26" s="34">
        <f>SUM('за 9міс.19 р.'!J26+'жовтень 19 р.'!J26)</f>
        <v>0</v>
      </c>
      <c r="K26" s="34">
        <f>SUM('за 9міс.19 р.'!K26+'жовтень 19 р.'!K26)</f>
        <v>0</v>
      </c>
      <c r="L26" s="34">
        <f>SUM('за 9міс.19 р.'!L26+'жовтень 19 р.'!L26)</f>
        <v>0</v>
      </c>
      <c r="M26" s="34">
        <f>SUM('за 9міс.19 р.'!M26+'жовтень 19 р.'!M26)</f>
        <v>0</v>
      </c>
      <c r="N26" s="34">
        <f>SUM('за 9міс.19 р.'!N26+'жовтень 19 р.'!N26)</f>
        <v>0</v>
      </c>
      <c r="O26" s="34">
        <f>SUM('за 9міс.19 р.'!O26+'жовтень 19 р.'!O26)</f>
        <v>0</v>
      </c>
      <c r="P26" s="34">
        <f>SUM('за 9міс.19 р.'!P26+'жовтень 19 р.'!P26)</f>
        <v>0</v>
      </c>
      <c r="Q26" s="34">
        <f>SUM('за 9міс.19 р.'!Q26+'жовтень 19 р.'!Q26)</f>
        <v>0</v>
      </c>
      <c r="R26" s="34">
        <f>SUM('за 9міс.19 р.'!R26+'жовтень 19 р.'!R26)</f>
        <v>0</v>
      </c>
      <c r="S26" s="34">
        <f>SUM('за 9міс.19 р.'!S26+'жовтень 19 р.'!S26)</f>
        <v>0</v>
      </c>
      <c r="T26" s="34">
        <f>SUM('за 9міс.19 р.'!T26+'жовтень 19 р.'!T26)</f>
        <v>0</v>
      </c>
      <c r="U26" s="34">
        <f>SUM('за 9міс.19 р.'!U26+'жовтень 19 р.'!U26)</f>
        <v>0</v>
      </c>
      <c r="V26" s="34">
        <f>SUM('за 9міс.19 р.'!V26+'жовтень 19 р.'!V26)</f>
        <v>0</v>
      </c>
      <c r="W26" s="34">
        <f>SUM('за 9міс.19 р.'!W26+'жовтень 19 р.'!W26)</f>
        <v>0</v>
      </c>
      <c r="X26" s="34">
        <f>SUM('за 9міс.19 р.'!X26+'жовтень 19 р.'!X26)</f>
        <v>317377.06</v>
      </c>
      <c r="Y26" s="48"/>
    </row>
    <row r="27" spans="1:25" ht="14.25">
      <c r="A27" s="31" t="s">
        <v>19</v>
      </c>
      <c r="B27" s="34">
        <f>SUM('за 9міс.19 р.'!B27+'жовтень 19 р.'!B27)</f>
        <v>798644.6099999999</v>
      </c>
      <c r="C27" s="34">
        <f>SUM('за 9міс.19 р.'!C27+'жовтень 19 р.'!C27)</f>
        <v>300244.12</v>
      </c>
      <c r="D27" s="34">
        <f>SUM('за 9міс.19 р.'!D27+'жовтень 19 р.'!D27)</f>
        <v>1098888.73</v>
      </c>
      <c r="E27" s="34">
        <f>SUM('за 9міс.19 р.'!E27+'жовтень 19 р.'!E27)</f>
        <v>241314.49000000002</v>
      </c>
      <c r="F27" s="34">
        <f>SUM('за 9міс.19 р.'!F27+'жовтень 19 р.'!F27)</f>
        <v>296344.13</v>
      </c>
      <c r="G27" s="34">
        <f>SUM('за 9міс.19 р.'!G27+'жовтень 19 р.'!G27)</f>
        <v>28618.760000000002</v>
      </c>
      <c r="H27" s="34">
        <f>SUM('за 9міс.19 р.'!H27+'жовтень 19 р.'!H27)</f>
        <v>13852.6</v>
      </c>
      <c r="I27" s="34">
        <f>SUM('за 9міс.19 р.'!I27+'жовтень 19 р.'!I27)</f>
        <v>30453.63</v>
      </c>
      <c r="J27" s="34">
        <f>SUM('за 9міс.19 р.'!J27+'жовтень 19 р.'!J27)</f>
        <v>0</v>
      </c>
      <c r="K27" s="34">
        <f>SUM('за 9міс.19 р.'!K27+'жовтень 19 р.'!K27)</f>
        <v>0</v>
      </c>
      <c r="L27" s="34">
        <f>SUM('за 9міс.19 р.'!L27+'жовтень 19 р.'!L27)</f>
        <v>0</v>
      </c>
      <c r="M27" s="34">
        <f>SUM('за 9міс.19 р.'!M27+'жовтень 19 р.'!M27)</f>
        <v>0</v>
      </c>
      <c r="N27" s="34">
        <f>SUM('за 9міс.19 р.'!N27+'жовтень 19 р.'!N27)</f>
        <v>2966.94</v>
      </c>
      <c r="O27" s="34">
        <f>SUM('за 9міс.19 р.'!O27+'жовтень 19 р.'!O27)</f>
        <v>219702.2</v>
      </c>
      <c r="P27" s="34">
        <f>SUM('за 9міс.19 р.'!P27+'жовтень 19 р.'!P27)</f>
        <v>0</v>
      </c>
      <c r="Q27" s="34">
        <f>SUM('за 9міс.19 р.'!Q27+'жовтень 19 р.'!Q27)</f>
        <v>0</v>
      </c>
      <c r="R27" s="34">
        <f>SUM('за 9міс.19 р.'!R27+'жовтень 19 р.'!R27)</f>
        <v>29380.04</v>
      </c>
      <c r="S27" s="34">
        <f>SUM('за 9міс.19 р.'!S27+'жовтень 19 р.'!S27)</f>
        <v>190322.16000000003</v>
      </c>
      <c r="T27" s="34">
        <f>SUM('за 9міс.19 р.'!T27+'жовтень 19 р.'!T27)</f>
        <v>0</v>
      </c>
      <c r="U27" s="34">
        <f>SUM('за 9міс.19 р.'!U27+'жовтень 19 р.'!U27)</f>
        <v>750</v>
      </c>
      <c r="V27" s="34">
        <f>SUM('за 9міс.19 р.'!V27+'жовтень 19 р.'!V27)</f>
        <v>0</v>
      </c>
      <c r="W27" s="34">
        <f>SUM('за 9міс.19 р.'!W27+'жовтень 19 р.'!W27)</f>
        <v>0</v>
      </c>
      <c r="X27" s="34">
        <f>SUM('за 9міс.19 р.'!X27+'жовтень 19 р.'!X27)</f>
        <v>1637297.35</v>
      </c>
      <c r="Y27" s="48"/>
    </row>
    <row r="28" spans="1:25" ht="14.25">
      <c r="A28" s="31" t="s">
        <v>20</v>
      </c>
      <c r="B28" s="34">
        <f>SUM('за 9міс.19 р.'!B28+'жовтень 19 р.'!B28)</f>
        <v>0</v>
      </c>
      <c r="C28" s="34">
        <f>SUM('за 9міс.19 р.'!C28+'жовтень 19 р.'!C28)</f>
        <v>0</v>
      </c>
      <c r="D28" s="34">
        <f>SUM('за 9міс.19 р.'!D28+'жовтень 19 р.'!D28)</f>
        <v>0</v>
      </c>
      <c r="E28" s="34">
        <f>SUM('за 9міс.19 р.'!E28+'жовтень 19 р.'!E28)</f>
        <v>0</v>
      </c>
      <c r="F28" s="34">
        <f>SUM('за 9міс.19 р.'!F28+'жовтень 19 р.'!F28)</f>
        <v>0</v>
      </c>
      <c r="G28" s="34">
        <f>SUM('за 9міс.19 р.'!G28+'жовтень 19 р.'!G28)</f>
        <v>0</v>
      </c>
      <c r="H28" s="34" t="e">
        <f>SUM('за 9міс.19 р.'!H28+'жовтень 19 р.'!H28)</f>
        <v>#VALUE!</v>
      </c>
      <c r="I28" s="34">
        <f>SUM('за 9міс.19 р.'!I28+'жовтень 19 р.'!I28)</f>
        <v>0</v>
      </c>
      <c r="J28" s="34">
        <f>SUM('за 9міс.19 р.'!J28+'жовтень 19 р.'!J28)</f>
        <v>0</v>
      </c>
      <c r="K28" s="34">
        <f>SUM('за 9міс.19 р.'!K28+'жовтень 19 р.'!K28)</f>
        <v>0</v>
      </c>
      <c r="L28" s="34">
        <f>SUM('за 9міс.19 р.'!L28+'жовтень 19 р.'!L28)</f>
        <v>0</v>
      </c>
      <c r="M28" s="34">
        <f>SUM('за 9міс.19 р.'!M28+'жовтень 19 р.'!M28)</f>
        <v>0</v>
      </c>
      <c r="N28" s="34">
        <f>SUM('за 9міс.19 р.'!N28+'жовтень 19 р.'!N28)</f>
        <v>0</v>
      </c>
      <c r="O28" s="34">
        <f>SUM('за 9міс.19 р.'!O28+'жовтень 19 р.'!O28)</f>
        <v>0</v>
      </c>
      <c r="P28" s="34">
        <f>SUM('за 9міс.19 р.'!P28+'жовтень 19 р.'!P28)</f>
        <v>0</v>
      </c>
      <c r="Q28" s="34">
        <f>SUM('за 9міс.19 р.'!Q28+'жовтень 19 р.'!Q28)</f>
        <v>0</v>
      </c>
      <c r="R28" s="34">
        <f>SUM('за 9міс.19 р.'!R28+'жовтень 19 р.'!R28)</f>
        <v>0</v>
      </c>
      <c r="S28" s="34">
        <f>SUM('за 9міс.19 р.'!S28+'жовтень 19 р.'!S28)</f>
        <v>0</v>
      </c>
      <c r="T28" s="34">
        <f>SUM('за 9міс.19 р.'!T28+'жовтень 19 р.'!T28)</f>
        <v>0</v>
      </c>
      <c r="U28" s="34">
        <f>SUM('за 9міс.19 р.'!U28+'жовтень 19 р.'!U28)</f>
        <v>0</v>
      </c>
      <c r="V28" s="34">
        <f>SUM('за 9міс.19 р.'!V28+'жовтень 19 р.'!V28)</f>
        <v>0</v>
      </c>
      <c r="W28" s="34">
        <f>SUM('за 9міс.19 р.'!W28+'жовтень 19 р.'!W28)</f>
        <v>0</v>
      </c>
      <c r="X28" s="34">
        <f>SUM('за 9міс.19 р.'!X28+'жовтень 19 р.'!X28)</f>
        <v>0</v>
      </c>
      <c r="Y28" s="48"/>
    </row>
    <row r="29" spans="1:25" ht="14.25">
      <c r="A29" s="31" t="s">
        <v>21</v>
      </c>
      <c r="B29" s="34">
        <f>SUM('за 9міс.19 р.'!B29+'жовтень 19 р.'!B29)</f>
        <v>1759409.82</v>
      </c>
      <c r="C29" s="34">
        <f>SUM('за 9міс.19 р.'!C29+'жовтень 19 р.'!C29)</f>
        <v>294051.97</v>
      </c>
      <c r="D29" s="34">
        <f>SUM('за 9міс.19 р.'!D29+'жовтень 19 р.'!D29)</f>
        <v>2053461.79</v>
      </c>
      <c r="E29" s="34">
        <f>SUM('за 9міс.19 р.'!E29+'жовтень 19 р.'!E29)</f>
        <v>450467.7699999999</v>
      </c>
      <c r="F29" s="34">
        <f>SUM('за 9міс.19 р.'!F29+'жовтень 19 р.'!F29)</f>
        <v>874123.34</v>
      </c>
      <c r="G29" s="34">
        <f>SUM('за 9міс.19 р.'!G29+'жовтень 19 р.'!G29)</f>
        <v>73811.16</v>
      </c>
      <c r="H29" s="34">
        <f>SUM('за 9міс.19 р.'!H29+'жовтень 19 р.'!H29)</f>
        <v>86971.08999999998</v>
      </c>
      <c r="I29" s="34">
        <f>SUM('за 9міс.19 р.'!I29+'жовтень 19 р.'!I29)</f>
        <v>30516.57</v>
      </c>
      <c r="J29" s="34">
        <f>SUM('за 9міс.19 р.'!J29+'жовтень 19 р.'!J29)</f>
        <v>0</v>
      </c>
      <c r="K29" s="34">
        <f>SUM('за 9міс.19 р.'!K29+'жовтень 19 р.'!K29)</f>
        <v>0</v>
      </c>
      <c r="L29" s="34">
        <f>SUM('за 9міс.19 р.'!L29+'жовтень 19 р.'!L29)</f>
        <v>0</v>
      </c>
      <c r="M29" s="34">
        <f>SUM('за 9міс.19 р.'!M29+'жовтень 19 р.'!M29)</f>
        <v>0</v>
      </c>
      <c r="N29" s="34">
        <f>SUM('за 9міс.19 р.'!N29+'жовтень 19 р.'!N29)</f>
        <v>8158.179999999999</v>
      </c>
      <c r="O29" s="34">
        <f>SUM('за 9міс.19 р.'!O29+'жовтень 19 р.'!O29)</f>
        <v>673916.3400000001</v>
      </c>
      <c r="P29" s="34">
        <f>SUM('за 9міс.19 р.'!P29+'жовтень 19 р.'!P29)</f>
        <v>621100</v>
      </c>
      <c r="Q29" s="34">
        <f>SUM('за 9міс.19 р.'!Q29+'жовтень 19 р.'!Q29)</f>
        <v>10404.24</v>
      </c>
      <c r="R29" s="34">
        <f>SUM('за 9міс.19 р.'!R29+'жовтень 19 р.'!R29)</f>
        <v>42412.09999999999</v>
      </c>
      <c r="S29" s="34">
        <f>SUM('за 9міс.19 р.'!S29+'жовтень 19 р.'!S29)</f>
        <v>0</v>
      </c>
      <c r="T29" s="34">
        <f>SUM('за 9міс.19 р.'!T29+'жовтень 19 р.'!T29)</f>
        <v>0</v>
      </c>
      <c r="U29" s="34">
        <f>SUM('за 9міс.19 р.'!U29+'жовтень 19 р.'!U29)</f>
        <v>750</v>
      </c>
      <c r="V29" s="34">
        <f>SUM('за 9міс.19 р.'!V29+'жовтень 19 р.'!V29)</f>
        <v>0</v>
      </c>
      <c r="W29" s="34">
        <f>SUM('за 9міс.19 р.'!W29+'жовтень 19 р.'!W29)</f>
        <v>0</v>
      </c>
      <c r="X29" s="34">
        <f>SUM('за 9міс.19 р.'!X29+'жовтень 19 р.'!X29)</f>
        <v>3378802.9</v>
      </c>
      <c r="Y29" s="48"/>
    </row>
    <row r="30" spans="1:25" ht="14.25">
      <c r="A30" s="31" t="s">
        <v>22</v>
      </c>
      <c r="B30" s="34">
        <f>SUM('за 9міс.19 р.'!B30+'жовтень 19 р.'!B30)</f>
        <v>865974.7</v>
      </c>
      <c r="C30" s="34">
        <f>SUM('за 9міс.19 р.'!C30+'жовтень 19 р.'!C30)</f>
        <v>190476.53000000003</v>
      </c>
      <c r="D30" s="34">
        <f>SUM('за 9міс.19 р.'!D30+'жовтень 19 р.'!D30)</f>
        <v>1056451.23</v>
      </c>
      <c r="E30" s="34">
        <f>SUM('за 9міс.19 р.'!E30+'жовтень 19 р.'!E30)</f>
        <v>231793.79</v>
      </c>
      <c r="F30" s="34">
        <f>SUM('за 9міс.19 р.'!F30+'жовтень 19 р.'!F30)</f>
        <v>319881.72000000003</v>
      </c>
      <c r="G30" s="34">
        <f>SUM('за 9міс.19 р.'!G30+'жовтень 19 р.'!G30)</f>
        <v>57738.35</v>
      </c>
      <c r="H30" s="34">
        <f>SUM('за 9міс.19 р.'!H30+'жовтень 19 р.'!H30)</f>
        <v>41544.22</v>
      </c>
      <c r="I30" s="34">
        <f>SUM('за 9міс.19 р.'!I30+'жовтень 19 р.'!I30)</f>
        <v>41098.68</v>
      </c>
      <c r="J30" s="34">
        <f>SUM('за 9міс.19 р.'!J30+'жовтень 19 р.'!J30)</f>
        <v>378.62</v>
      </c>
      <c r="K30" s="34">
        <f>SUM('за 9міс.19 р.'!K30+'жовтень 19 р.'!K30)</f>
        <v>0</v>
      </c>
      <c r="L30" s="34">
        <f>SUM('за 9міс.19 р.'!L30+'жовтень 19 р.'!L30)</f>
        <v>0</v>
      </c>
      <c r="M30" s="34">
        <f>SUM('за 9міс.19 р.'!M30+'жовтень 19 р.'!M30)</f>
        <v>0</v>
      </c>
      <c r="N30" s="34">
        <f>SUM('за 9міс.19 р.'!N30+'жовтень 19 р.'!N30)</f>
        <v>3162.48</v>
      </c>
      <c r="O30" s="34">
        <f>SUM('за 9міс.19 р.'!O30+'жовтень 19 р.'!O30)</f>
        <v>175587.99</v>
      </c>
      <c r="P30" s="34">
        <f>SUM('за 9міс.19 р.'!P30+'жовтень 19 р.'!P30)</f>
        <v>0</v>
      </c>
      <c r="Q30" s="34">
        <f>SUM('за 9міс.19 р.'!Q30+'жовтень 19 р.'!Q30)</f>
        <v>0</v>
      </c>
      <c r="R30" s="34">
        <f>SUM('за 9міс.19 р.'!R30+'жовтень 19 р.'!R30)</f>
        <v>13905.859999999999</v>
      </c>
      <c r="S30" s="34">
        <f>SUM('за 9міс.19 р.'!S30+'жовтень 19 р.'!S30)</f>
        <v>161682.13</v>
      </c>
      <c r="T30" s="34">
        <f>SUM('за 9міс.19 р.'!T30+'жовтень 19 р.'!T30)</f>
        <v>0</v>
      </c>
      <c r="U30" s="34">
        <f>SUM('за 9міс.19 р.'!U30+'жовтень 19 р.'!U30)</f>
        <v>750</v>
      </c>
      <c r="V30" s="34">
        <f>SUM('за 9міс.19 р.'!V30+'жовтень 19 р.'!V30)</f>
        <v>0</v>
      </c>
      <c r="W30" s="34">
        <f>SUM('за 9міс.19 р.'!W30+'жовтень 19 р.'!W30)</f>
        <v>0</v>
      </c>
      <c r="X30" s="34">
        <f>SUM('за 9міс.19 р.'!X30+'жовтень 19 р.'!X30)</f>
        <v>1608876.74</v>
      </c>
      <c r="Y30" s="48"/>
    </row>
    <row r="31" spans="1:25" ht="14.25">
      <c r="A31" s="31" t="s">
        <v>23</v>
      </c>
      <c r="B31" s="34">
        <f>SUM('за 9міс.19 р.'!B31+'жовтень 19 р.'!B31)</f>
        <v>1937844.0800000003</v>
      </c>
      <c r="C31" s="34">
        <f>SUM('за 9міс.19 р.'!C31+'жовтень 19 р.'!C31)</f>
        <v>539262.95</v>
      </c>
      <c r="D31" s="34">
        <f>SUM('за 9міс.19 р.'!D31+'жовтень 19 р.'!D31)</f>
        <v>2477107.0300000003</v>
      </c>
      <c r="E31" s="34">
        <f>SUM('за 9міс.19 р.'!E31+'жовтень 19 р.'!E31)</f>
        <v>544091.41</v>
      </c>
      <c r="F31" s="34">
        <f>SUM('за 9міс.19 р.'!F31+'жовтень 19 р.'!F31)</f>
        <v>604623.96</v>
      </c>
      <c r="G31" s="34">
        <f>SUM('за 9міс.19 р.'!G31+'жовтень 19 р.'!G31)</f>
        <v>224017.45</v>
      </c>
      <c r="H31" s="34">
        <f>SUM('за 9міс.19 р.'!H31+'жовтень 19 р.'!H31)</f>
        <v>79839.33</v>
      </c>
      <c r="I31" s="34">
        <f>SUM('за 9міс.19 р.'!I31+'жовтень 19 р.'!I31)</f>
        <v>49289.6</v>
      </c>
      <c r="J31" s="34">
        <f>SUM('за 9міс.19 р.'!J31+'жовтень 19 р.'!J31)</f>
        <v>378.62</v>
      </c>
      <c r="K31" s="34">
        <f>SUM('за 9міс.19 р.'!K31+'жовтень 19 р.'!K31)</f>
        <v>0</v>
      </c>
      <c r="L31" s="34">
        <f>SUM('за 9міс.19 р.'!L31+'жовтень 19 р.'!L31)</f>
        <v>0</v>
      </c>
      <c r="M31" s="34">
        <f>SUM('за 9міс.19 р.'!M31+'жовтень 19 р.'!M31)</f>
        <v>0</v>
      </c>
      <c r="N31" s="34">
        <f>SUM('за 9міс.19 р.'!N31+'жовтень 19 р.'!N31)</f>
        <v>11000.39</v>
      </c>
      <c r="O31" s="34">
        <f>SUM('за 9міс.19 р.'!O31+'жовтень 19 р.'!O31)</f>
        <v>240022.26999999996</v>
      </c>
      <c r="P31" s="34">
        <f>SUM('за 9міс.19 р.'!P31+'жовтень 19 р.'!P31)</f>
        <v>0</v>
      </c>
      <c r="Q31" s="34">
        <f>SUM('за 9міс.19 р.'!Q31+'жовтень 19 р.'!Q31)</f>
        <v>0</v>
      </c>
      <c r="R31" s="34">
        <f>SUM('за 9міс.19 р.'!R31+'жовтень 19 р.'!R31)</f>
        <v>72682.27</v>
      </c>
      <c r="S31" s="34">
        <f>SUM('за 9міс.19 р.'!S31+'жовтень 19 р.'!S31)</f>
        <v>167340</v>
      </c>
      <c r="T31" s="34">
        <f>SUM('за 9міс.19 р.'!T31+'жовтень 19 р.'!T31)</f>
        <v>0</v>
      </c>
      <c r="U31" s="34">
        <f>SUM('за 9міс.19 р.'!U31+'жовтень 19 р.'!U31)</f>
        <v>750</v>
      </c>
      <c r="V31" s="34">
        <f>SUM('за 9міс.19 р.'!V31+'жовтень 19 р.'!V31)</f>
        <v>0</v>
      </c>
      <c r="W31" s="34">
        <f>SUM('за 9міс.19 р.'!W31+'жовтень 19 р.'!W31)</f>
        <v>0</v>
      </c>
      <c r="X31" s="34">
        <f>SUM('за 9міс.19 р.'!X31+'жовтень 19 р.'!X31)</f>
        <v>3626572.4</v>
      </c>
      <c r="Y31" s="48"/>
    </row>
    <row r="32" spans="1:25" ht="14.25">
      <c r="A32" s="31"/>
      <c r="B32" s="34">
        <f>SUM('за 9міс.19 р.'!B32+'жовтень 19 р.'!B32)</f>
        <v>0</v>
      </c>
      <c r="C32" s="34">
        <f>SUM('за 9міс.19 р.'!C32+'жовтень 19 р.'!C32)</f>
        <v>0</v>
      </c>
      <c r="D32" s="34">
        <f>SUM('за 9міс.19 р.'!D32+'жовтень 19 р.'!D32)</f>
        <v>0</v>
      </c>
      <c r="E32" s="34">
        <f>SUM('за 9міс.19 р.'!E32+'жовтень 19 р.'!E32)</f>
        <v>0</v>
      </c>
      <c r="F32" s="34">
        <f>SUM('за 9міс.19 р.'!F32+'жовтень 19 р.'!F32)</f>
        <v>0</v>
      </c>
      <c r="G32" s="34">
        <f>SUM('за 9міс.19 р.'!G32+'жовтень 19 р.'!G32)</f>
        <v>0</v>
      </c>
      <c r="H32" s="34">
        <f>SUM('за 9міс.19 р.'!H32+'жовтень 19 р.'!H32)</f>
        <v>0</v>
      </c>
      <c r="I32" s="34">
        <f>SUM('за 9міс.19 р.'!I32+'жовтень 19 р.'!I32)</f>
        <v>0</v>
      </c>
      <c r="J32" s="34">
        <f>SUM('за 9міс.19 р.'!J32+'жовтень 19 р.'!J32)</f>
        <v>0</v>
      </c>
      <c r="K32" s="34">
        <f>SUM('за 9міс.19 р.'!K32+'жовтень 19 р.'!K32)</f>
        <v>0</v>
      </c>
      <c r="L32" s="34">
        <f>SUM('за 9міс.19 р.'!L32+'жовтень 19 р.'!L32)</f>
        <v>0</v>
      </c>
      <c r="M32" s="34">
        <f>SUM('за 9міс.19 р.'!M32+'жовтень 19 р.'!M32)</f>
        <v>0</v>
      </c>
      <c r="N32" s="34">
        <f>SUM('за 9міс.19 р.'!N32+'жовтень 19 р.'!N32)</f>
        <v>0</v>
      </c>
      <c r="O32" s="34">
        <f>SUM('за 9міс.19 р.'!O32+'жовтень 19 р.'!O32)</f>
        <v>0</v>
      </c>
      <c r="P32" s="34">
        <f>SUM('за 9міс.19 р.'!P32+'жовтень 19 р.'!P32)</f>
        <v>0</v>
      </c>
      <c r="Q32" s="34">
        <f>SUM('за 9міс.19 р.'!Q32+'жовтень 19 р.'!Q32)</f>
        <v>0</v>
      </c>
      <c r="R32" s="34">
        <f>SUM('за 9міс.19 р.'!R32+'жовтень 19 р.'!R32)</f>
        <v>0</v>
      </c>
      <c r="S32" s="34">
        <f>SUM('за 9міс.19 р.'!S32+'жовтень 19 р.'!S32)</f>
        <v>0</v>
      </c>
      <c r="T32" s="34">
        <f>SUM('за 9міс.19 р.'!T32+'жовтень 19 р.'!T32)</f>
        <v>0</v>
      </c>
      <c r="U32" s="34">
        <f>SUM('за 9міс.19 р.'!U32+'жовтень 19 р.'!U32)</f>
        <v>0</v>
      </c>
      <c r="V32" s="34">
        <f>SUM('за 9міс.19 р.'!V32+'жовтень 19 р.'!V32)</f>
        <v>0</v>
      </c>
      <c r="W32" s="34">
        <f>SUM('за 9міс.19 р.'!W32+'жовтень 19 р.'!W32)</f>
        <v>0</v>
      </c>
      <c r="X32" s="34">
        <f>SUM('за 9міс.19 р.'!X32+'жовтень 19 р.'!X32)</f>
        <v>0</v>
      </c>
      <c r="Y32" s="48"/>
    </row>
    <row r="33" spans="1:25" ht="14.25">
      <c r="A33" s="31"/>
      <c r="B33" s="34">
        <f>SUM('за 9міс.19 р.'!B33+'жовтень 19 р.'!B33)</f>
        <v>0</v>
      </c>
      <c r="C33" s="34">
        <f>SUM('за 9міс.19 р.'!C33+'жовтень 19 р.'!C33)</f>
        <v>0</v>
      </c>
      <c r="D33" s="34">
        <f>SUM('за 9міс.19 р.'!D33+'жовтень 19 р.'!D33)</f>
        <v>0</v>
      </c>
      <c r="E33" s="34">
        <f>SUM('за 9міс.19 р.'!E33+'жовтень 19 р.'!E33)</f>
        <v>0</v>
      </c>
      <c r="F33" s="34">
        <f>SUM('за 9міс.19 р.'!F33+'жовтень 19 р.'!F33)</f>
        <v>0</v>
      </c>
      <c r="G33" s="34">
        <f>SUM('за 9міс.19 р.'!G33+'жовтень 19 р.'!G33)</f>
        <v>0</v>
      </c>
      <c r="H33" s="34">
        <f>SUM('за 9міс.19 р.'!H33+'жовтень 19 р.'!H33)</f>
        <v>0</v>
      </c>
      <c r="I33" s="34">
        <f>SUM('за 9міс.19 р.'!I33+'жовтень 19 р.'!I33)</f>
        <v>0</v>
      </c>
      <c r="J33" s="34">
        <f>SUM('за 9міс.19 р.'!J33+'жовтень 19 р.'!J33)</f>
        <v>0</v>
      </c>
      <c r="K33" s="34">
        <f>SUM('за 9міс.19 р.'!K33+'жовтень 19 р.'!K33)</f>
        <v>0</v>
      </c>
      <c r="L33" s="34">
        <f>SUM('за 9міс.19 р.'!L33+'жовтень 19 р.'!L33)</f>
        <v>0</v>
      </c>
      <c r="M33" s="34">
        <f>SUM('за 9міс.19 р.'!M33+'жовтень 19 р.'!M33)</f>
        <v>0</v>
      </c>
      <c r="N33" s="34">
        <f>SUM('за 9міс.19 р.'!N33+'жовтень 19 р.'!N33)</f>
        <v>0</v>
      </c>
      <c r="O33" s="34">
        <f>SUM('за 9міс.19 р.'!O33+'жовтень 19 р.'!O33)</f>
        <v>0</v>
      </c>
      <c r="P33" s="34">
        <f>SUM('за 9міс.19 р.'!P33+'жовтень 19 р.'!P33)</f>
        <v>0</v>
      </c>
      <c r="Q33" s="34">
        <f>SUM('за 9міс.19 р.'!Q33+'жовтень 19 р.'!Q33)</f>
        <v>0</v>
      </c>
      <c r="R33" s="34">
        <f>SUM('за 9міс.19 р.'!R33+'жовтень 19 р.'!R33)</f>
        <v>0</v>
      </c>
      <c r="S33" s="34">
        <f>SUM('за 9міс.19 р.'!S33+'жовтень 19 р.'!S33)</f>
        <v>0</v>
      </c>
      <c r="T33" s="34">
        <f>SUM('за 9міс.19 р.'!T33+'жовтень 19 р.'!T33)</f>
        <v>0</v>
      </c>
      <c r="U33" s="34">
        <f>SUM('за 9міс.19 р.'!U33+'жовтень 19 р.'!U33)</f>
        <v>0</v>
      </c>
      <c r="V33" s="34">
        <f>SUM('за 9міс.19 р.'!V33+'жовтень 19 р.'!V33)</f>
        <v>0</v>
      </c>
      <c r="W33" s="34">
        <f>SUM('за 9міс.19 р.'!W33+'жовтень 19 р.'!W33)</f>
        <v>0</v>
      </c>
      <c r="X33" s="34">
        <f>SUM('за 9міс.19 р.'!X33+'жовтень 19 р.'!X33)</f>
        <v>0</v>
      </c>
      <c r="Y33" s="48"/>
    </row>
    <row r="34" spans="1:25" ht="14.25">
      <c r="A34" s="31"/>
      <c r="B34" s="34">
        <f>SUM('за 9міс.19 р.'!B34+'жовтень 19 р.'!B34)</f>
        <v>0</v>
      </c>
      <c r="C34" s="34">
        <f>SUM('за 9міс.19 р.'!C34+'жовтень 19 р.'!C34)</f>
        <v>0</v>
      </c>
      <c r="D34" s="34">
        <f>SUM('за 9міс.19 р.'!D34+'жовтень 19 р.'!D34)</f>
        <v>0</v>
      </c>
      <c r="E34" s="34">
        <f>SUM('за 9міс.19 р.'!E34+'жовтень 19 р.'!E34)</f>
        <v>0</v>
      </c>
      <c r="F34" s="34">
        <f>SUM('за 9міс.19 р.'!F34+'жовтень 19 р.'!F34)</f>
        <v>0</v>
      </c>
      <c r="G34" s="34">
        <f>SUM('за 9міс.19 р.'!G34+'жовтень 19 р.'!G34)</f>
        <v>0</v>
      </c>
      <c r="H34" s="34">
        <f>SUM('за 9міс.19 р.'!H34+'жовтень 19 р.'!H34)</f>
        <v>0</v>
      </c>
      <c r="I34" s="34">
        <f>SUM('за 9міс.19 р.'!I34+'жовтень 19 р.'!I34)</f>
        <v>0</v>
      </c>
      <c r="J34" s="34">
        <f>SUM('за 9міс.19 р.'!J34+'жовтень 19 р.'!J34)</f>
        <v>0</v>
      </c>
      <c r="K34" s="34">
        <f>SUM('за 9міс.19 р.'!K34+'жовтень 19 р.'!K34)</f>
        <v>0</v>
      </c>
      <c r="L34" s="34">
        <f>SUM('за 9міс.19 р.'!L34+'жовтень 19 р.'!L34)</f>
        <v>0</v>
      </c>
      <c r="M34" s="34">
        <f>SUM('за 9міс.19 р.'!M34+'жовтень 19 р.'!M34)</f>
        <v>0</v>
      </c>
      <c r="N34" s="34">
        <f>SUM('за 9міс.19 р.'!N34+'жовтень 19 р.'!N34)</f>
        <v>0</v>
      </c>
      <c r="O34" s="34">
        <f>SUM('за 9міс.19 р.'!O34+'жовтень 19 р.'!O34)</f>
        <v>0</v>
      </c>
      <c r="P34" s="34">
        <f>SUM('за 9міс.19 р.'!P34+'жовтень 19 р.'!P34)</f>
        <v>0</v>
      </c>
      <c r="Q34" s="34">
        <f>SUM('за 9міс.19 р.'!Q34+'жовтень 19 р.'!Q34)</f>
        <v>0</v>
      </c>
      <c r="R34" s="34">
        <f>SUM('за 9міс.19 р.'!R34+'жовтень 19 р.'!R34)</f>
        <v>0</v>
      </c>
      <c r="S34" s="34">
        <f>SUM('за 9міс.19 р.'!S34+'жовтень 19 р.'!S34)</f>
        <v>0</v>
      </c>
      <c r="T34" s="34">
        <f>SUM('за 9міс.19 р.'!T34+'жовтень 19 р.'!T34)</f>
        <v>0</v>
      </c>
      <c r="U34" s="34">
        <f>SUM('за 9міс.19 р.'!U34+'жовтень 19 р.'!U34)</f>
        <v>0</v>
      </c>
      <c r="V34" s="34">
        <f>SUM('за 9міс.19 р.'!V34+'жовтень 19 р.'!V34)</f>
        <v>0</v>
      </c>
      <c r="W34" s="34">
        <f>SUM('за 9міс.19 р.'!W34+'жовтень 19 р.'!W34)</f>
        <v>0</v>
      </c>
      <c r="X34" s="34">
        <f>SUM('за 9міс.19 р.'!X34+'жовтень 19 р.'!X34)</f>
        <v>0</v>
      </c>
      <c r="Y34" s="48"/>
    </row>
    <row r="35" spans="1:25" ht="14.25">
      <c r="A35" s="33"/>
      <c r="B35" s="34">
        <f>SUM('за 9міс.19 р.'!B35+'жовтень 19 р.'!B35)</f>
        <v>0</v>
      </c>
      <c r="C35" s="34">
        <f>SUM('за 9міс.19 р.'!C35+'жовтень 19 р.'!C35)</f>
        <v>0</v>
      </c>
      <c r="D35" s="34">
        <f>SUM('за 9міс.19 р.'!D35+'жовтень 19 р.'!D35)</f>
        <v>0</v>
      </c>
      <c r="E35" s="34">
        <f>SUM('за 9міс.19 р.'!E35+'жовтень 19 р.'!E35)</f>
        <v>0</v>
      </c>
      <c r="F35" s="34">
        <f>SUM('за 9міс.19 р.'!F35+'жовтень 19 р.'!F35)</f>
        <v>0</v>
      </c>
      <c r="G35" s="34">
        <f>SUM('за 9міс.19 р.'!G35+'жовтень 19 р.'!G35)</f>
        <v>0</v>
      </c>
      <c r="H35" s="34">
        <f>SUM('за 9міс.19 р.'!H35+'жовтень 19 р.'!H35)</f>
        <v>0</v>
      </c>
      <c r="I35" s="34">
        <f>SUM('за 9міс.19 р.'!I35+'жовтень 19 р.'!I35)</f>
        <v>0</v>
      </c>
      <c r="J35" s="34">
        <f>SUM('за 9міс.19 р.'!J35+'жовтень 19 р.'!J35)</f>
        <v>0</v>
      </c>
      <c r="K35" s="34">
        <f>SUM('за 9міс.19 р.'!K35+'жовтень 19 р.'!K35)</f>
        <v>0</v>
      </c>
      <c r="L35" s="34">
        <f>SUM('за 9міс.19 р.'!L35+'жовтень 19 р.'!L35)</f>
        <v>0</v>
      </c>
      <c r="M35" s="34">
        <f>SUM('за 9міс.19 р.'!M35+'жовтень 19 р.'!M35)</f>
        <v>0</v>
      </c>
      <c r="N35" s="34">
        <f>SUM('за 9міс.19 р.'!N35+'жовтень 19 р.'!N35)</f>
        <v>0</v>
      </c>
      <c r="O35" s="34">
        <f>SUM('за 9міс.19 р.'!O35+'жовтень 19 р.'!O35)</f>
        <v>0</v>
      </c>
      <c r="P35" s="34">
        <f>SUM('за 9міс.19 р.'!P35+'жовтень 19 р.'!P35)</f>
        <v>0</v>
      </c>
      <c r="Q35" s="34">
        <f>SUM('за 9міс.19 р.'!Q35+'жовтень 19 р.'!Q35)</f>
        <v>0</v>
      </c>
      <c r="R35" s="34">
        <f>SUM('за 9міс.19 р.'!R35+'жовтень 19 р.'!R35)</f>
        <v>0</v>
      </c>
      <c r="S35" s="34">
        <f>SUM('за 9міс.19 р.'!S35+'жовтень 19 р.'!S35)</f>
        <v>0</v>
      </c>
      <c r="T35" s="34">
        <f>SUM('за 9міс.19 р.'!T35+'жовтень 19 р.'!T35)</f>
        <v>0</v>
      </c>
      <c r="U35" s="34">
        <f>SUM('за 9міс.19 р.'!U35+'жовтень 19 р.'!U35)</f>
        <v>0</v>
      </c>
      <c r="V35" s="34">
        <f>SUM('за 9міс.19 р.'!V35+'жовтень 19 р.'!V35)</f>
        <v>0</v>
      </c>
      <c r="W35" s="34">
        <f>SUM('за 9міс.19 р.'!W35+'жовтень 19 р.'!W35)</f>
        <v>0</v>
      </c>
      <c r="X35" s="34">
        <f>SUM('за 9міс.19 р.'!X35+'жовтень 19 р.'!X35)</f>
        <v>0</v>
      </c>
      <c r="Y35" s="48"/>
    </row>
    <row r="36" spans="1:25" ht="15">
      <c r="A36" s="32" t="s">
        <v>6</v>
      </c>
      <c r="B36" s="34">
        <f>SUM('за 9міс.19 р.'!B36+'жовтень 19 р.'!B36)</f>
        <v>26273253.019999996</v>
      </c>
      <c r="C36" s="34">
        <f>SUM('за 9міс.19 р.'!C36+'жовтень 19 р.'!C36)</f>
        <v>6700099.830000001</v>
      </c>
      <c r="D36" s="34">
        <f>SUM('за 9міс.19 р.'!D36+'жовтень 19 р.'!D36)</f>
        <v>32973352.85</v>
      </c>
      <c r="E36" s="34">
        <f>SUM('за 9міс.19 р.'!E36+'жовтень 19 р.'!E36)</f>
        <v>7231087.34</v>
      </c>
      <c r="F36" s="34">
        <f>SUM('за 9міс.19 р.'!F36+'жовтень 19 р.'!F36)</f>
        <v>10488586.36</v>
      </c>
      <c r="G36" s="34">
        <f>SUM('за 9міс.19 р.'!G36+'жовтень 19 р.'!G36)</f>
        <v>2874185.92</v>
      </c>
      <c r="H36" s="34">
        <f>SUM('за 9міс.19 р.'!H36+'жовтень 19 р.'!H36)</f>
        <v>1293660.01</v>
      </c>
      <c r="I36" s="34">
        <f>SUM('за 9міс.19 р.'!I36+'жовтень 19 р.'!I36)</f>
        <v>1145882.8900000001</v>
      </c>
      <c r="J36" s="34">
        <f>SUM('за 9міс.19 р.'!J36+'жовтень 19 р.'!J36)</f>
        <v>1125.46</v>
      </c>
      <c r="K36" s="34">
        <f>SUM('за 9міс.19 р.'!K36+'жовтень 19 р.'!K36)</f>
        <v>0</v>
      </c>
      <c r="L36" s="34">
        <f>SUM('за 9міс.19 р.'!L36+'жовтень 19 р.'!L36)</f>
        <v>0</v>
      </c>
      <c r="M36" s="34">
        <f>SUM('за 9міс.19 р.'!M36+'жовтень 19 р.'!M36)</f>
        <v>0</v>
      </c>
      <c r="N36" s="34">
        <f>SUM('за 9міс.19 р.'!N36+'жовтень 19 р.'!N36)</f>
        <v>92941.37</v>
      </c>
      <c r="O36" s="34">
        <f>SUM('за 9міс.19 р.'!O36+'жовтень 19 р.'!O36)</f>
        <v>5068416.170000001</v>
      </c>
      <c r="P36" s="34">
        <f>SUM('за 9міс.19 р.'!P36+'жовтень 19 р.'!P36)</f>
        <v>1721465.81</v>
      </c>
      <c r="Q36" s="34">
        <f>SUM('за 9міс.19 р.'!Q36+'жовтень 19 р.'!Q36)</f>
        <v>36034.64</v>
      </c>
      <c r="R36" s="34">
        <f>SUM('за 9міс.19 р.'!R36+'жовтень 19 р.'!R36)</f>
        <v>638183.6000000001</v>
      </c>
      <c r="S36" s="34">
        <f>SUM('за 9міс.19 р.'!S36+'жовтень 19 р.'!S36)</f>
        <v>2503257.21</v>
      </c>
      <c r="T36" s="34">
        <f>SUM('за 9міс.19 р.'!T36+'жовтень 19 р.'!T36)</f>
        <v>169474.91</v>
      </c>
      <c r="U36" s="34">
        <f>SUM('за 9міс.19 р.'!U36+'жовтень 19 р.'!U36)</f>
        <v>13500</v>
      </c>
      <c r="V36" s="34">
        <f>SUM('за 9міс.19 р.'!V36+'жовтень 19 р.'!V36)</f>
        <v>0</v>
      </c>
      <c r="W36" s="34">
        <f>SUM('за 9міс.19 р.'!W36+'жовтень 19 р.'!W36)</f>
        <v>0</v>
      </c>
      <c r="X36" s="34">
        <f>SUM('за 9міс.19 р.'!X36+'жовтень 19 р.'!X36)</f>
        <v>50706526.550000004</v>
      </c>
      <c r="Y36" s="48"/>
    </row>
    <row r="37" spans="1:25" ht="15">
      <c r="A37" s="32" t="s">
        <v>25</v>
      </c>
      <c r="B37" s="34">
        <f>SUM('за 9міс.19 р.'!B37+'жовтень 19 р.'!B37)</f>
        <v>33572562.38</v>
      </c>
      <c r="C37" s="34">
        <f>SUM('за 9міс.19 р.'!C37+'жовтень 19 р.'!C37)</f>
        <v>8513494.290000001</v>
      </c>
      <c r="D37" s="34">
        <f>SUM('за 9міс.19 р.'!D37+'жовтень 19 р.'!D37)</f>
        <v>42086056.67</v>
      </c>
      <c r="E37" s="34">
        <f>SUM('за 9міс.19 р.'!E37+'жовтень 19 р.'!E37)</f>
        <v>9230806.190000001</v>
      </c>
      <c r="F37" s="34">
        <f>SUM('за 9міс.19 р.'!F37+'жовтень 19 р.'!F37)</f>
        <v>13232659.899999997</v>
      </c>
      <c r="G37" s="34">
        <f>SUM('за 9міс.19 р.'!G37+'жовтень 19 р.'!G37)</f>
        <v>3257053.22</v>
      </c>
      <c r="H37" s="34">
        <f>SUM('за 9міс.19 р.'!H37+'жовтень 19 р.'!H37)</f>
        <v>1801674.58</v>
      </c>
      <c r="I37" s="34">
        <f>SUM('за 9міс.19 р.'!I37+'жовтень 19 р.'!I37)</f>
        <v>1228937.0399999998</v>
      </c>
      <c r="J37" s="34">
        <f>SUM('за 9міс.19 р.'!J37+'жовтень 19 р.'!J37)</f>
        <v>1125.46</v>
      </c>
      <c r="K37" s="34">
        <f>SUM('за 9міс.19 р.'!K37+'жовтень 19 р.'!K37)</f>
        <v>0</v>
      </c>
      <c r="L37" s="34">
        <f>SUM('за 9міс.19 р.'!L37+'жовтень 19 р.'!L37)</f>
        <v>0</v>
      </c>
      <c r="M37" s="34">
        <f>SUM('за 9міс.19 р.'!M37+'жовтень 19 р.'!M37)</f>
        <v>0</v>
      </c>
      <c r="N37" s="34">
        <f>SUM('за 9міс.19 р.'!N37+'жовтень 19 р.'!N37)</f>
        <v>116133.86</v>
      </c>
      <c r="O37" s="34">
        <f>SUM('за 9міс.19 р.'!O37+'жовтень 19 р.'!O37)</f>
        <v>6813861.199999998</v>
      </c>
      <c r="P37" s="34">
        <f>SUM('за 9міс.19 р.'!P37+'жовтень 19 р.'!P37)</f>
        <v>2800656.7199999997</v>
      </c>
      <c r="Q37" s="34">
        <f>SUM('за 9міс.19 р.'!Q37+'жовтень 19 р.'!Q37)</f>
        <v>110450.95999999999</v>
      </c>
      <c r="R37" s="34">
        <f>SUM('за 9міс.19 р.'!R37+'жовтень 19 р.'!R37)</f>
        <v>838392.8700000001</v>
      </c>
      <c r="S37" s="34">
        <f>SUM('за 9міс.19 р.'!S37+'жовтень 19 р.'!S37)</f>
        <v>2892243.41</v>
      </c>
      <c r="T37" s="34">
        <f>SUM('за 9міс.19 р.'!T37+'жовтень 19 р.'!T37)</f>
        <v>172117.24000000002</v>
      </c>
      <c r="U37" s="34">
        <f>SUM('за 9міс.19 р.'!U37+'жовтень 19 р.'!U37)</f>
        <v>15000</v>
      </c>
      <c r="V37" s="34">
        <f>SUM('за 9міс.19 р.'!V37+'жовтень 19 р.'!V37)</f>
        <v>0</v>
      </c>
      <c r="W37" s="34">
        <f>SUM('за 9міс.19 р.'!W37+'жовтень 19 р.'!W37)</f>
        <v>0</v>
      </c>
      <c r="X37" s="34">
        <f>SUM('за 9міс.19 р.'!X37+'жовтень 19 р.'!X37)</f>
        <v>64550648.22</v>
      </c>
      <c r="Y37" s="48"/>
    </row>
    <row r="38" spans="1:24" ht="15">
      <c r="A38" s="36" t="s">
        <v>56</v>
      </c>
      <c r="B38" s="7">
        <v>2111</v>
      </c>
      <c r="C38" s="2">
        <v>2111</v>
      </c>
      <c r="D38" s="2">
        <v>2110</v>
      </c>
      <c r="E38" s="2">
        <v>2120</v>
      </c>
      <c r="F38" s="2">
        <v>2200</v>
      </c>
      <c r="G38" s="2">
        <v>2210</v>
      </c>
      <c r="H38" s="2">
        <v>2230</v>
      </c>
      <c r="I38" s="2">
        <v>2240</v>
      </c>
      <c r="J38" s="2">
        <v>2800</v>
      </c>
      <c r="K38" s="2"/>
      <c r="L38" s="2"/>
      <c r="M38" s="2"/>
      <c r="N38" s="2">
        <v>2250</v>
      </c>
      <c r="O38" s="2">
        <v>2270</v>
      </c>
      <c r="P38" s="2">
        <v>2271</v>
      </c>
      <c r="Q38" s="2">
        <v>2272</v>
      </c>
      <c r="R38" s="2">
        <v>2273</v>
      </c>
      <c r="S38" s="2">
        <v>2274</v>
      </c>
      <c r="T38" s="2">
        <v>2275</v>
      </c>
      <c r="U38" s="2">
        <v>2282</v>
      </c>
      <c r="V38" s="2">
        <v>2730</v>
      </c>
      <c r="W38" s="2"/>
      <c r="X38" s="2"/>
    </row>
    <row r="39" spans="1:24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50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5">
      <pane xSplit="1" topLeftCell="C1" activePane="topRight" state="frozen"/>
      <selection pane="topLeft" activeCell="A1" sqref="A1"/>
      <selection pane="topRight" activeCell="G12" sqref="G12"/>
    </sheetView>
  </sheetViews>
  <sheetFormatPr defaultColWidth="9.00390625" defaultRowHeight="12.75"/>
  <cols>
    <col min="1" max="1" width="17.00390625" style="0" customWidth="1"/>
    <col min="2" max="2" width="11.00390625" style="0" customWidth="1"/>
    <col min="3" max="3" width="8.25390625" style="0" customWidth="1"/>
    <col min="4" max="4" width="9.375" style="0" customWidth="1"/>
    <col min="5" max="5" width="10.875" style="0" customWidth="1"/>
    <col min="7" max="7" width="8.625" style="0" customWidth="1"/>
    <col min="8" max="8" width="8.875" style="0" customWidth="1"/>
    <col min="9" max="9" width="8.00390625" style="0" customWidth="1"/>
    <col min="10" max="10" width="6.625" style="0" customWidth="1"/>
    <col min="11" max="12" width="3.25390625" style="0" customWidth="1"/>
    <col min="13" max="13" width="3.625" style="0" customWidth="1"/>
    <col min="14" max="14" width="7.125" style="0" customWidth="1"/>
    <col min="15" max="15" width="10.25390625" style="0" customWidth="1"/>
    <col min="16" max="16" width="9.125" style="0" customWidth="1"/>
    <col min="17" max="18" width="8.25390625" style="0" customWidth="1"/>
    <col min="19" max="19" width="11.625" style="0" customWidth="1"/>
    <col min="20" max="20" width="9.00390625" style="0" customWidth="1"/>
    <col min="21" max="21" width="7.00390625" style="0" customWidth="1"/>
    <col min="22" max="22" width="3.75390625" style="0" customWidth="1"/>
    <col min="23" max="23" width="4.25390625" style="0" customWidth="1"/>
    <col min="24" max="24" width="9.375" style="0" customWidth="1"/>
  </cols>
  <sheetData>
    <row r="1" spans="1:24" ht="12.75">
      <c r="A1" s="1" t="s">
        <v>0</v>
      </c>
      <c r="B1" s="2"/>
      <c r="C1" s="3"/>
      <c r="D1" s="3">
        <f aca="true" t="shared" si="0" ref="D1:D7">SUM(B1:C1)</f>
        <v>0</v>
      </c>
      <c r="E1" s="3"/>
      <c r="F1" s="3">
        <f aca="true" t="shared" si="1" ref="F1:F36">G1+H1+I1+N1+O1+U1</f>
        <v>0</v>
      </c>
      <c r="G1" s="2"/>
      <c r="H1" s="2"/>
      <c r="I1" s="2"/>
      <c r="J1" s="2"/>
      <c r="K1" s="2"/>
      <c r="L1" s="2"/>
      <c r="M1" s="2"/>
      <c r="N1" s="2"/>
      <c r="O1" s="3">
        <f aca="true" t="shared" si="2" ref="O1:O35">P1+Q1+R1+S1+T1</f>
        <v>0</v>
      </c>
      <c r="P1" s="2"/>
      <c r="Q1" s="2"/>
      <c r="R1" s="2"/>
      <c r="S1" s="2"/>
      <c r="T1" s="2"/>
      <c r="U1" s="2"/>
      <c r="V1" s="2"/>
      <c r="W1" s="2"/>
      <c r="X1" s="3">
        <f aca="true" t="shared" si="3" ref="X1:X36">D1+E1+F1</f>
        <v>0</v>
      </c>
    </row>
    <row r="2" spans="1:24" ht="12.75">
      <c r="A2" s="1" t="s">
        <v>1</v>
      </c>
      <c r="B2" s="2"/>
      <c r="C2" s="2"/>
      <c r="D2" s="3">
        <f t="shared" si="0"/>
        <v>0</v>
      </c>
      <c r="E2" s="2"/>
      <c r="F2" s="3">
        <f t="shared" si="1"/>
        <v>0</v>
      </c>
      <c r="G2" s="2"/>
      <c r="H2" s="2"/>
      <c r="I2" s="2"/>
      <c r="J2" s="2"/>
      <c r="K2" s="2"/>
      <c r="L2" s="2"/>
      <c r="M2" s="2"/>
      <c r="N2" s="2"/>
      <c r="O2" s="3">
        <f t="shared" si="2"/>
        <v>0</v>
      </c>
      <c r="P2" s="2"/>
      <c r="Q2" s="2"/>
      <c r="R2" s="2"/>
      <c r="S2" s="2"/>
      <c r="T2" s="2"/>
      <c r="U2" s="2"/>
      <c r="V2" s="2"/>
      <c r="W2" s="2"/>
      <c r="X2" s="3">
        <f t="shared" si="3"/>
        <v>0</v>
      </c>
    </row>
    <row r="3" spans="1:24" ht="12.75">
      <c r="A3" s="1" t="s">
        <v>2</v>
      </c>
      <c r="B3" s="2"/>
      <c r="C3" s="2"/>
      <c r="D3" s="3">
        <f t="shared" si="0"/>
        <v>0</v>
      </c>
      <c r="E3" s="3"/>
      <c r="F3" s="3">
        <f t="shared" si="1"/>
        <v>0</v>
      </c>
      <c r="G3" s="2"/>
      <c r="H3" s="2"/>
      <c r="I3" s="2"/>
      <c r="J3" s="2"/>
      <c r="K3" s="2"/>
      <c r="L3" s="2"/>
      <c r="M3" s="2"/>
      <c r="N3" s="2"/>
      <c r="O3" s="3">
        <f t="shared" si="2"/>
        <v>0</v>
      </c>
      <c r="P3" s="2"/>
      <c r="Q3" s="2"/>
      <c r="R3" s="2"/>
      <c r="S3" s="2"/>
      <c r="T3" s="2"/>
      <c r="U3" s="2"/>
      <c r="V3" s="2"/>
      <c r="W3" s="2"/>
      <c r="X3" s="3">
        <f t="shared" si="3"/>
        <v>0</v>
      </c>
    </row>
    <row r="4" spans="1:24" ht="12.75">
      <c r="A4" s="1" t="s">
        <v>3</v>
      </c>
      <c r="B4" s="2"/>
      <c r="C4" s="2"/>
      <c r="D4" s="3">
        <f t="shared" si="0"/>
        <v>0</v>
      </c>
      <c r="E4" s="2"/>
      <c r="F4" s="3">
        <f t="shared" si="1"/>
        <v>0</v>
      </c>
      <c r="G4" s="2"/>
      <c r="H4" s="2"/>
      <c r="I4" s="2"/>
      <c r="J4" s="2"/>
      <c r="K4" s="2"/>
      <c r="L4" s="2"/>
      <c r="M4" s="2"/>
      <c r="N4" s="2"/>
      <c r="O4" s="3">
        <f t="shared" si="2"/>
        <v>0</v>
      </c>
      <c r="P4" s="2"/>
      <c r="Q4" s="2"/>
      <c r="R4" s="2"/>
      <c r="S4" s="2"/>
      <c r="T4" s="2"/>
      <c r="U4" s="2"/>
      <c r="V4" s="2"/>
      <c r="W4" s="2"/>
      <c r="X4" s="3">
        <f t="shared" si="3"/>
        <v>0</v>
      </c>
    </row>
    <row r="5" spans="1:24" ht="12.75">
      <c r="A5" s="1" t="s">
        <v>4</v>
      </c>
      <c r="B5" s="2">
        <v>427179.63</v>
      </c>
      <c r="C5" s="2">
        <v>89989.43</v>
      </c>
      <c r="D5" s="3">
        <f t="shared" si="0"/>
        <v>517169.06</v>
      </c>
      <c r="E5" s="3">
        <v>113956.73</v>
      </c>
      <c r="F5" s="3">
        <f t="shared" si="1"/>
        <v>375006.23999999993</v>
      </c>
      <c r="G5" s="2"/>
      <c r="H5" s="2">
        <v>27253.38</v>
      </c>
      <c r="I5" s="2">
        <v>1273.66</v>
      </c>
      <c r="J5" s="2"/>
      <c r="K5" s="2"/>
      <c r="L5" s="2"/>
      <c r="M5" s="2"/>
      <c r="N5" s="2">
        <v>2361</v>
      </c>
      <c r="O5" s="3">
        <f t="shared" si="2"/>
        <v>344118.19999999995</v>
      </c>
      <c r="P5" s="2">
        <v>308340.22</v>
      </c>
      <c r="Q5" s="2">
        <v>2373.36</v>
      </c>
      <c r="R5" s="2">
        <v>33126.96</v>
      </c>
      <c r="S5" s="2"/>
      <c r="T5" s="2">
        <v>277.66</v>
      </c>
      <c r="U5" s="2"/>
      <c r="V5" s="2"/>
      <c r="W5" s="2"/>
      <c r="X5" s="3">
        <f>D5+E5+F5+J5</f>
        <v>1006132.03</v>
      </c>
    </row>
    <row r="6" spans="1:24" ht="12.75">
      <c r="A6" s="1" t="s">
        <v>5</v>
      </c>
      <c r="B6" s="2">
        <v>254151.24</v>
      </c>
      <c r="C6" s="3">
        <v>97382.33</v>
      </c>
      <c r="D6" s="3">
        <f t="shared" si="0"/>
        <v>351533.57</v>
      </c>
      <c r="E6" s="2">
        <v>77459.42</v>
      </c>
      <c r="F6" s="3">
        <f t="shared" si="1"/>
        <v>185460.13999999998</v>
      </c>
      <c r="G6" s="2"/>
      <c r="H6" s="2">
        <v>12032.9</v>
      </c>
      <c r="I6" s="2">
        <v>3325.8</v>
      </c>
      <c r="J6" s="2"/>
      <c r="K6" s="2"/>
      <c r="L6" s="2"/>
      <c r="M6" s="2"/>
      <c r="N6" s="2">
        <v>1494.23</v>
      </c>
      <c r="O6" s="3">
        <f t="shared" si="2"/>
        <v>168607.21</v>
      </c>
      <c r="P6" s="2"/>
      <c r="Q6" s="2">
        <v>7656</v>
      </c>
      <c r="R6" s="2">
        <v>9272.9</v>
      </c>
      <c r="S6" s="2">
        <v>151519.65</v>
      </c>
      <c r="T6" s="2">
        <v>158.66</v>
      </c>
      <c r="U6" s="2"/>
      <c r="V6" s="2"/>
      <c r="W6" s="2"/>
      <c r="X6" s="3">
        <f t="shared" si="3"/>
        <v>614453.13</v>
      </c>
    </row>
    <row r="7" spans="1:24" ht="12.75">
      <c r="A7" s="1"/>
      <c r="B7" s="2"/>
      <c r="C7" s="2"/>
      <c r="D7" s="3">
        <f t="shared" si="0"/>
        <v>0</v>
      </c>
      <c r="E7" s="2"/>
      <c r="F7" s="3">
        <f t="shared" si="1"/>
        <v>0</v>
      </c>
      <c r="G7" s="2"/>
      <c r="H7" s="2"/>
      <c r="I7" s="2"/>
      <c r="J7" s="2"/>
      <c r="K7" s="2"/>
      <c r="L7" s="2"/>
      <c r="M7" s="2"/>
      <c r="N7" s="2"/>
      <c r="O7" s="3">
        <f t="shared" si="2"/>
        <v>0</v>
      </c>
      <c r="P7" s="2"/>
      <c r="Q7" s="2"/>
      <c r="R7" s="2"/>
      <c r="S7" s="2"/>
      <c r="T7" s="2"/>
      <c r="U7" s="2"/>
      <c r="V7" s="2"/>
      <c r="W7" s="2"/>
      <c r="X7" s="3">
        <f t="shared" si="3"/>
        <v>0</v>
      </c>
    </row>
    <row r="8" spans="1:24" ht="12.75">
      <c r="A8" s="1" t="s">
        <v>6</v>
      </c>
      <c r="B8" s="3">
        <f aca="true" t="shared" si="4" ref="B8:M8">SUM(B1:B7)</f>
        <v>681330.87</v>
      </c>
      <c r="C8" s="3">
        <f t="shared" si="4"/>
        <v>187371.76</v>
      </c>
      <c r="D8" s="3">
        <f t="shared" si="4"/>
        <v>868702.63</v>
      </c>
      <c r="E8" s="2">
        <v>191416.15</v>
      </c>
      <c r="F8" s="3">
        <f t="shared" si="1"/>
        <v>560466.38</v>
      </c>
      <c r="G8" s="2">
        <f t="shared" si="4"/>
        <v>0</v>
      </c>
      <c r="H8" s="2">
        <f t="shared" si="4"/>
        <v>39286.28</v>
      </c>
      <c r="I8" s="2">
        <f t="shared" si="4"/>
        <v>4599.46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>SUM(N1:N7)</f>
        <v>3855.23</v>
      </c>
      <c r="O8" s="3">
        <f t="shared" si="2"/>
        <v>512725.41</v>
      </c>
      <c r="P8" s="2">
        <f aca="true" t="shared" si="5" ref="P8:W8">SUM(P1:P7)</f>
        <v>308340.22</v>
      </c>
      <c r="Q8" s="2">
        <f t="shared" si="5"/>
        <v>10029.36</v>
      </c>
      <c r="R8" s="2">
        <f t="shared" si="5"/>
        <v>42399.86</v>
      </c>
      <c r="S8" s="2">
        <f t="shared" si="5"/>
        <v>151519.65</v>
      </c>
      <c r="T8" s="2">
        <f t="shared" si="5"/>
        <v>436.32000000000005</v>
      </c>
      <c r="U8" s="2">
        <f t="shared" si="5"/>
        <v>0</v>
      </c>
      <c r="V8" s="2">
        <f t="shared" si="5"/>
        <v>0</v>
      </c>
      <c r="W8" s="2">
        <f t="shared" si="5"/>
        <v>0</v>
      </c>
      <c r="X8" s="3">
        <f t="shared" si="3"/>
        <v>1620585.1600000001</v>
      </c>
    </row>
    <row r="9" spans="1:24" ht="12.75">
      <c r="A9" s="1" t="s">
        <v>7</v>
      </c>
      <c r="B9" s="2">
        <v>179695.61</v>
      </c>
      <c r="C9" s="2">
        <v>47930.57</v>
      </c>
      <c r="D9" s="2">
        <f aca="true" t="shared" si="6" ref="D9:D22">SUM(B9:C9)</f>
        <v>227626.18</v>
      </c>
      <c r="E9" s="2">
        <v>50156.78</v>
      </c>
      <c r="F9" s="3">
        <f t="shared" si="1"/>
        <v>128422.14</v>
      </c>
      <c r="G9" s="2">
        <v>26420</v>
      </c>
      <c r="H9" s="2">
        <v>14970.52</v>
      </c>
      <c r="I9" s="2">
        <v>1980.8</v>
      </c>
      <c r="J9" s="2"/>
      <c r="K9" s="2"/>
      <c r="L9" s="2"/>
      <c r="M9" s="2"/>
      <c r="N9" s="2"/>
      <c r="O9" s="3">
        <f t="shared" si="2"/>
        <v>85050.81999999999</v>
      </c>
      <c r="P9" s="2"/>
      <c r="Q9" s="2"/>
      <c r="R9" s="2">
        <v>5283.03</v>
      </c>
      <c r="S9" s="2">
        <v>79767.79</v>
      </c>
      <c r="T9" s="2"/>
      <c r="U9" s="2"/>
      <c r="V9" s="2"/>
      <c r="W9" s="2"/>
      <c r="X9" s="3">
        <f t="shared" si="3"/>
        <v>406205.1</v>
      </c>
    </row>
    <row r="10" spans="1:24" ht="12.75">
      <c r="A10" s="1" t="s">
        <v>8</v>
      </c>
      <c r="B10" s="2"/>
      <c r="C10" s="2"/>
      <c r="D10" s="2">
        <f t="shared" si="6"/>
        <v>0</v>
      </c>
      <c r="E10" s="2"/>
      <c r="F10" s="3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3">
        <f t="shared" si="2"/>
        <v>0</v>
      </c>
      <c r="P10" s="2"/>
      <c r="Q10" s="2"/>
      <c r="R10" s="2"/>
      <c r="S10" s="2"/>
      <c r="T10" s="2"/>
      <c r="U10" s="2"/>
      <c r="V10" s="2"/>
      <c r="W10" s="2"/>
      <c r="X10" s="3">
        <f t="shared" si="3"/>
        <v>0</v>
      </c>
    </row>
    <row r="11" spans="1:24" ht="12.75">
      <c r="A11" s="1" t="s">
        <v>9</v>
      </c>
      <c r="B11" s="2">
        <v>124880.29</v>
      </c>
      <c r="C11" s="2">
        <v>50575.23</v>
      </c>
      <c r="D11" s="2">
        <f t="shared" si="6"/>
        <v>175455.52</v>
      </c>
      <c r="E11" s="2">
        <v>38661.12</v>
      </c>
      <c r="F11" s="3">
        <f t="shared" si="1"/>
        <v>94503.98000000001</v>
      </c>
      <c r="G11" s="2">
        <v>12569</v>
      </c>
      <c r="H11" s="2">
        <v>20452.03</v>
      </c>
      <c r="I11" s="2">
        <v>1669.8</v>
      </c>
      <c r="J11" s="2"/>
      <c r="K11" s="2"/>
      <c r="L11" s="2"/>
      <c r="M11" s="2"/>
      <c r="N11" s="2">
        <v>120</v>
      </c>
      <c r="O11" s="3">
        <f t="shared" si="2"/>
        <v>59693.15</v>
      </c>
      <c r="P11" s="2"/>
      <c r="Q11" s="2"/>
      <c r="R11" s="2">
        <v>9935.25</v>
      </c>
      <c r="S11" s="2">
        <v>49757.9</v>
      </c>
      <c r="T11" s="2"/>
      <c r="U11" s="2"/>
      <c r="V11" s="2"/>
      <c r="W11" s="2"/>
      <c r="X11" s="3">
        <f t="shared" si="3"/>
        <v>308620.62</v>
      </c>
    </row>
    <row r="12" spans="1:24" ht="12.75">
      <c r="A12" s="30" t="s">
        <v>34</v>
      </c>
      <c r="B12" s="2">
        <v>167170.89</v>
      </c>
      <c r="C12" s="2">
        <v>52740.23</v>
      </c>
      <c r="D12" s="2">
        <f t="shared" si="6"/>
        <v>219911.12000000002</v>
      </c>
      <c r="E12" s="2">
        <v>48456.79</v>
      </c>
      <c r="F12" s="3">
        <f t="shared" si="1"/>
        <v>148497.31</v>
      </c>
      <c r="G12" s="2">
        <v>24452</v>
      </c>
      <c r="H12" s="2">
        <v>3770.46</v>
      </c>
      <c r="I12" s="2">
        <v>5380.8</v>
      </c>
      <c r="J12" s="2"/>
      <c r="K12" s="2"/>
      <c r="L12" s="2"/>
      <c r="M12" s="2"/>
      <c r="N12" s="2">
        <v>986.39</v>
      </c>
      <c r="O12" s="3">
        <f t="shared" si="2"/>
        <v>113907.66</v>
      </c>
      <c r="P12" s="2"/>
      <c r="Q12" s="2"/>
      <c r="R12" s="2">
        <v>12773.89</v>
      </c>
      <c r="S12" s="2">
        <v>101133.77</v>
      </c>
      <c r="T12" s="2"/>
      <c r="U12" s="2"/>
      <c r="V12" s="2"/>
      <c r="W12" s="2"/>
      <c r="X12" s="3">
        <f t="shared" si="3"/>
        <v>416865.22000000003</v>
      </c>
    </row>
    <row r="13" spans="1:24" ht="12.75">
      <c r="A13" s="30" t="s">
        <v>31</v>
      </c>
      <c r="B13" s="2">
        <v>15219.8</v>
      </c>
      <c r="C13" s="2"/>
      <c r="D13" s="2">
        <f t="shared" si="6"/>
        <v>15219.8</v>
      </c>
      <c r="E13" s="2">
        <v>3353.64</v>
      </c>
      <c r="F13" s="3">
        <f t="shared" si="1"/>
        <v>718.2</v>
      </c>
      <c r="G13" s="2"/>
      <c r="H13" s="2">
        <v>718.2</v>
      </c>
      <c r="I13" s="2"/>
      <c r="J13" s="2"/>
      <c r="K13" s="2"/>
      <c r="L13" s="2"/>
      <c r="M13" s="2"/>
      <c r="N13" s="2"/>
      <c r="O13" s="3">
        <f t="shared" si="2"/>
        <v>0</v>
      </c>
      <c r="P13" s="2"/>
      <c r="Q13" s="2"/>
      <c r="R13" s="2"/>
      <c r="S13" s="2"/>
      <c r="T13" s="2"/>
      <c r="U13" s="2"/>
      <c r="V13" s="2"/>
      <c r="W13" s="2"/>
      <c r="X13" s="3">
        <f t="shared" si="3"/>
        <v>19291.64</v>
      </c>
    </row>
    <row r="14" spans="1:24" ht="12.75">
      <c r="A14" s="30" t="s">
        <v>10</v>
      </c>
      <c r="B14" s="2"/>
      <c r="C14" s="3"/>
      <c r="D14" s="2">
        <f t="shared" si="6"/>
        <v>0</v>
      </c>
      <c r="E14" s="2"/>
      <c r="F14" s="3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3">
        <f t="shared" si="2"/>
        <v>0</v>
      </c>
      <c r="P14" s="2"/>
      <c r="Q14" s="2"/>
      <c r="R14" s="2"/>
      <c r="S14" s="2"/>
      <c r="T14" s="2"/>
      <c r="U14" s="2"/>
      <c r="V14" s="2"/>
      <c r="W14" s="2"/>
      <c r="X14" s="3">
        <f t="shared" si="3"/>
        <v>0</v>
      </c>
    </row>
    <row r="15" spans="1:24" ht="12.75">
      <c r="A15" s="30" t="s">
        <v>11</v>
      </c>
      <c r="B15" s="2">
        <v>235713.1</v>
      </c>
      <c r="C15" s="2">
        <v>82296.44</v>
      </c>
      <c r="D15" s="2">
        <f t="shared" si="6"/>
        <v>318009.54000000004</v>
      </c>
      <c r="E15" s="2">
        <v>70072.5</v>
      </c>
      <c r="F15" s="3">
        <f t="shared" si="1"/>
        <v>198084.2</v>
      </c>
      <c r="G15" s="2">
        <v>59473</v>
      </c>
      <c r="H15" s="2">
        <v>11513.42</v>
      </c>
      <c r="I15" s="2">
        <v>2264.8</v>
      </c>
      <c r="J15" s="2"/>
      <c r="K15" s="2"/>
      <c r="L15" s="2"/>
      <c r="M15" s="2"/>
      <c r="N15" s="2">
        <v>1660.45</v>
      </c>
      <c r="O15" s="3">
        <f t="shared" si="2"/>
        <v>123172.53000000001</v>
      </c>
      <c r="P15" s="2"/>
      <c r="Q15" s="2">
        <v>752</v>
      </c>
      <c r="R15" s="2">
        <v>6008.46</v>
      </c>
      <c r="S15" s="2">
        <v>116412.07</v>
      </c>
      <c r="T15" s="2"/>
      <c r="U15" s="2"/>
      <c r="V15" s="2"/>
      <c r="W15" s="2"/>
      <c r="X15" s="3">
        <f t="shared" si="3"/>
        <v>586166.24</v>
      </c>
    </row>
    <row r="16" spans="1:24" ht="12.75">
      <c r="A16" s="30" t="s">
        <v>12</v>
      </c>
      <c r="B16" s="2">
        <v>58836.8</v>
      </c>
      <c r="C16" s="2">
        <v>26123.37</v>
      </c>
      <c r="D16" s="2">
        <f t="shared" si="6"/>
        <v>84960.17</v>
      </c>
      <c r="E16" s="2">
        <v>18720.73</v>
      </c>
      <c r="F16" s="3">
        <f t="shared" si="1"/>
        <v>61810.17999999999</v>
      </c>
      <c r="G16" s="2"/>
      <c r="H16" s="2">
        <v>6556.47</v>
      </c>
      <c r="I16" s="2">
        <v>1300.8</v>
      </c>
      <c r="J16" s="2"/>
      <c r="K16" s="2"/>
      <c r="L16" s="2"/>
      <c r="M16" s="2"/>
      <c r="N16" s="2"/>
      <c r="O16" s="3">
        <f t="shared" si="2"/>
        <v>53952.909999999996</v>
      </c>
      <c r="P16" s="2"/>
      <c r="Q16" s="2"/>
      <c r="R16" s="2">
        <v>5251.49</v>
      </c>
      <c r="S16" s="2">
        <v>48701.42</v>
      </c>
      <c r="T16" s="2"/>
      <c r="U16" s="2"/>
      <c r="V16" s="2"/>
      <c r="W16" s="2"/>
      <c r="X16" s="3">
        <f t="shared" si="3"/>
        <v>165491.08</v>
      </c>
    </row>
    <row r="17" spans="1:24" ht="12.75">
      <c r="A17" s="30" t="s">
        <v>32</v>
      </c>
      <c r="B17" s="2">
        <v>146748.43</v>
      </c>
      <c r="C17" s="2">
        <v>41783.2</v>
      </c>
      <c r="D17" s="2">
        <f t="shared" si="6"/>
        <v>188531.63</v>
      </c>
      <c r="E17" s="2">
        <v>41542.41</v>
      </c>
      <c r="F17" s="3">
        <f t="shared" si="1"/>
        <v>147539.34</v>
      </c>
      <c r="G17" s="2">
        <v>10680</v>
      </c>
      <c r="H17" s="2">
        <v>4830.34</v>
      </c>
      <c r="I17" s="2">
        <v>2269.8</v>
      </c>
      <c r="J17" s="2"/>
      <c r="K17" s="2"/>
      <c r="L17" s="2"/>
      <c r="M17" s="2"/>
      <c r="N17" s="2">
        <v>821.6</v>
      </c>
      <c r="O17" s="3">
        <f t="shared" si="2"/>
        <v>128937.6</v>
      </c>
      <c r="P17" s="2"/>
      <c r="Q17" s="2"/>
      <c r="R17" s="2">
        <v>6186.66</v>
      </c>
      <c r="S17" s="2">
        <v>122750.94</v>
      </c>
      <c r="T17" s="2"/>
      <c r="U17" s="2"/>
      <c r="V17" s="2"/>
      <c r="W17" s="2"/>
      <c r="X17" s="3">
        <f t="shared" si="3"/>
        <v>377613.38</v>
      </c>
    </row>
    <row r="18" spans="1:24" ht="12.75">
      <c r="A18" s="30" t="s">
        <v>24</v>
      </c>
      <c r="B18" s="2">
        <v>164342.29</v>
      </c>
      <c r="C18" s="2">
        <v>45880.16</v>
      </c>
      <c r="D18" s="2">
        <f t="shared" si="6"/>
        <v>210222.45</v>
      </c>
      <c r="E18" s="2">
        <v>46321.92</v>
      </c>
      <c r="F18" s="3">
        <f t="shared" si="1"/>
        <v>264502.05</v>
      </c>
      <c r="G18" s="2">
        <v>36618</v>
      </c>
      <c r="H18" s="2">
        <v>1316.88</v>
      </c>
      <c r="I18" s="2">
        <v>2247.8</v>
      </c>
      <c r="J18" s="2"/>
      <c r="K18" s="2"/>
      <c r="L18" s="2"/>
      <c r="M18" s="2"/>
      <c r="N18" s="2"/>
      <c r="O18" s="3">
        <f t="shared" si="2"/>
        <v>224319.37</v>
      </c>
      <c r="P18" s="2">
        <v>210000</v>
      </c>
      <c r="Q18" s="2"/>
      <c r="R18" s="2">
        <v>14319.37</v>
      </c>
      <c r="S18" s="2"/>
      <c r="T18" s="2"/>
      <c r="U18" s="2"/>
      <c r="V18" s="2"/>
      <c r="W18" s="2"/>
      <c r="X18" s="3">
        <f t="shared" si="3"/>
        <v>521046.42</v>
      </c>
    </row>
    <row r="19" spans="1:24" ht="12.75">
      <c r="A19" s="30" t="s">
        <v>14</v>
      </c>
      <c r="B19" s="2">
        <v>138905.61</v>
      </c>
      <c r="C19" s="2">
        <v>32388.35</v>
      </c>
      <c r="D19" s="2">
        <f t="shared" si="6"/>
        <v>171293.96</v>
      </c>
      <c r="E19" s="2">
        <v>37744.14</v>
      </c>
      <c r="F19" s="3">
        <f t="shared" si="1"/>
        <v>35011.64</v>
      </c>
      <c r="G19" s="2">
        <v>22569</v>
      </c>
      <c r="H19" s="2">
        <v>3342.66</v>
      </c>
      <c r="I19" s="2">
        <v>2082.8</v>
      </c>
      <c r="J19" s="2"/>
      <c r="K19" s="2"/>
      <c r="L19" s="2"/>
      <c r="M19" s="2"/>
      <c r="N19" s="2">
        <v>986.39</v>
      </c>
      <c r="O19" s="3">
        <f t="shared" si="2"/>
        <v>6030.79</v>
      </c>
      <c r="P19" s="2"/>
      <c r="Q19" s="2"/>
      <c r="R19" s="2">
        <v>3784.85</v>
      </c>
      <c r="S19" s="2">
        <v>2245.94</v>
      </c>
      <c r="T19" s="2"/>
      <c r="U19" s="2"/>
      <c r="V19" s="2"/>
      <c r="W19" s="2"/>
      <c r="X19" s="3">
        <f t="shared" si="3"/>
        <v>244049.74</v>
      </c>
    </row>
    <row r="20" spans="1:24" ht="12.75">
      <c r="A20" s="30" t="s">
        <v>15</v>
      </c>
      <c r="B20" s="2">
        <v>174828.45</v>
      </c>
      <c r="C20" s="2">
        <v>61362.03</v>
      </c>
      <c r="D20" s="2">
        <f t="shared" si="6"/>
        <v>236190.48</v>
      </c>
      <c r="E20" s="2">
        <v>52043.9</v>
      </c>
      <c r="F20" s="3">
        <f t="shared" si="1"/>
        <v>104278.31999999999</v>
      </c>
      <c r="G20" s="2">
        <v>16864</v>
      </c>
      <c r="H20" s="2">
        <v>5754.04</v>
      </c>
      <c r="I20" s="2">
        <v>1980.8</v>
      </c>
      <c r="J20" s="2"/>
      <c r="K20" s="2"/>
      <c r="L20" s="2"/>
      <c r="M20" s="2"/>
      <c r="N20" s="2"/>
      <c r="O20" s="3">
        <f t="shared" si="2"/>
        <v>79679.48</v>
      </c>
      <c r="P20" s="2"/>
      <c r="Q20" s="2"/>
      <c r="R20" s="2">
        <v>5629.97</v>
      </c>
      <c r="S20" s="2">
        <v>74049.51</v>
      </c>
      <c r="T20" s="2"/>
      <c r="U20" s="2"/>
      <c r="V20" s="2"/>
      <c r="W20" s="2"/>
      <c r="X20" s="3">
        <f t="shared" si="3"/>
        <v>392512.7</v>
      </c>
    </row>
    <row r="21" spans="1:24" ht="12.75">
      <c r="A21" s="30" t="s">
        <v>38</v>
      </c>
      <c r="B21" s="2">
        <v>64185.89</v>
      </c>
      <c r="C21" s="2">
        <v>26171.38</v>
      </c>
      <c r="D21" s="2">
        <f t="shared" si="6"/>
        <v>90357.27</v>
      </c>
      <c r="E21" s="2">
        <v>19909.97</v>
      </c>
      <c r="F21" s="3">
        <f t="shared" si="1"/>
        <v>138767.04</v>
      </c>
      <c r="G21" s="2"/>
      <c r="H21" s="2">
        <v>1965.62</v>
      </c>
      <c r="I21" s="2">
        <v>2545.8</v>
      </c>
      <c r="J21" s="2"/>
      <c r="K21" s="2"/>
      <c r="L21" s="2"/>
      <c r="M21" s="2"/>
      <c r="N21" s="2"/>
      <c r="O21" s="3">
        <f t="shared" si="2"/>
        <v>134255.62</v>
      </c>
      <c r="P21" s="2"/>
      <c r="Q21" s="2"/>
      <c r="R21" s="2">
        <v>11837.14</v>
      </c>
      <c r="S21" s="2">
        <v>122418.48</v>
      </c>
      <c r="T21" s="2"/>
      <c r="U21" s="2"/>
      <c r="V21" s="2"/>
      <c r="W21" s="2"/>
      <c r="X21" s="3">
        <f t="shared" si="3"/>
        <v>249034.28000000003</v>
      </c>
    </row>
    <row r="22" spans="1:24" ht="12.75">
      <c r="A22" s="30" t="s">
        <v>16</v>
      </c>
      <c r="B22" s="2">
        <v>97702.02</v>
      </c>
      <c r="C22" s="2">
        <v>13383.46</v>
      </c>
      <c r="D22" s="2">
        <f t="shared" si="6"/>
        <v>111085.48000000001</v>
      </c>
      <c r="E22" s="2">
        <v>24477.37</v>
      </c>
      <c r="F22" s="3">
        <f t="shared" si="1"/>
        <v>41203.23</v>
      </c>
      <c r="G22" s="2"/>
      <c r="H22" s="2">
        <v>3912.5</v>
      </c>
      <c r="I22" s="2">
        <v>3550.8</v>
      </c>
      <c r="J22" s="2"/>
      <c r="K22" s="2"/>
      <c r="L22" s="2"/>
      <c r="M22" s="2"/>
      <c r="N22" s="2"/>
      <c r="O22" s="3">
        <f t="shared" si="2"/>
        <v>33739.93</v>
      </c>
      <c r="P22" s="2"/>
      <c r="Q22" s="2"/>
      <c r="R22" s="2">
        <v>1860.89</v>
      </c>
      <c r="S22" s="2">
        <v>31879.04</v>
      </c>
      <c r="T22" s="2"/>
      <c r="U22" s="2"/>
      <c r="V22" s="2"/>
      <c r="W22" s="2"/>
      <c r="X22" s="3">
        <f t="shared" si="3"/>
        <v>176766.08000000002</v>
      </c>
    </row>
    <row r="23" spans="1:24" ht="12.75">
      <c r="A23" s="30" t="s">
        <v>17</v>
      </c>
      <c r="B23" s="2">
        <v>216515.47</v>
      </c>
      <c r="C23" s="2">
        <v>58636.92</v>
      </c>
      <c r="D23" s="2">
        <f aca="true" t="shared" si="7" ref="D23:D32">SUM(B23:C23)</f>
        <v>275152.39</v>
      </c>
      <c r="E23" s="2">
        <v>60629.05</v>
      </c>
      <c r="F23" s="3">
        <f t="shared" si="1"/>
        <v>301355.81</v>
      </c>
      <c r="G23" s="2">
        <v>44970</v>
      </c>
      <c r="H23" s="2">
        <v>34856.89</v>
      </c>
      <c r="I23" s="2">
        <v>1482.8</v>
      </c>
      <c r="J23" s="2"/>
      <c r="K23" s="2"/>
      <c r="L23" s="2"/>
      <c r="M23" s="2"/>
      <c r="N23" s="2"/>
      <c r="O23" s="3">
        <f t="shared" si="2"/>
        <v>220046.12</v>
      </c>
      <c r="P23" s="2">
        <v>210000</v>
      </c>
      <c r="Q23" s="2"/>
      <c r="R23" s="2">
        <v>9966.79</v>
      </c>
      <c r="S23" s="3"/>
      <c r="T23" s="2">
        <v>79.33</v>
      </c>
      <c r="U23" s="2"/>
      <c r="V23" s="2"/>
      <c r="W23" s="2"/>
      <c r="X23" s="3">
        <f t="shared" si="3"/>
        <v>637137.25</v>
      </c>
    </row>
    <row r="24" spans="1:24" ht="12.75">
      <c r="A24" s="30" t="s">
        <v>18</v>
      </c>
      <c r="B24" s="2">
        <v>115711.24</v>
      </c>
      <c r="C24" s="2">
        <v>33474.14</v>
      </c>
      <c r="D24" s="2">
        <f t="shared" si="7"/>
        <v>149185.38</v>
      </c>
      <c r="E24" s="2">
        <v>32872.57</v>
      </c>
      <c r="F24" s="3">
        <f t="shared" si="1"/>
        <v>103716.55</v>
      </c>
      <c r="G24" s="2">
        <v>13362</v>
      </c>
      <c r="H24" s="2">
        <v>11011.68</v>
      </c>
      <c r="I24" s="2">
        <v>3136.8</v>
      </c>
      <c r="J24" s="2"/>
      <c r="K24" s="2"/>
      <c r="L24" s="2"/>
      <c r="M24" s="2"/>
      <c r="N24" s="2"/>
      <c r="O24" s="3">
        <f t="shared" si="2"/>
        <v>76206.07</v>
      </c>
      <c r="P24" s="2"/>
      <c r="Q24" s="2"/>
      <c r="R24" s="2">
        <v>5096.97</v>
      </c>
      <c r="S24" s="2">
        <v>71109.1</v>
      </c>
      <c r="T24" s="2"/>
      <c r="U24" s="2"/>
      <c r="V24" s="2"/>
      <c r="W24" s="2"/>
      <c r="X24" s="3">
        <f t="shared" si="3"/>
        <v>285774.5</v>
      </c>
    </row>
    <row r="25" spans="1:24" ht="12.75">
      <c r="A25" s="30" t="s">
        <v>27</v>
      </c>
      <c r="B25" s="2">
        <v>67052.25</v>
      </c>
      <c r="C25" s="2">
        <v>21998.39</v>
      </c>
      <c r="D25" s="2">
        <f t="shared" si="7"/>
        <v>89050.64</v>
      </c>
      <c r="E25" s="2">
        <v>19622.05</v>
      </c>
      <c r="F25" s="3">
        <f t="shared" si="1"/>
        <v>59555.049999999996</v>
      </c>
      <c r="G25" s="2"/>
      <c r="H25" s="2">
        <v>1730.74</v>
      </c>
      <c r="I25" s="2">
        <v>1300.8</v>
      </c>
      <c r="J25" s="2"/>
      <c r="K25" s="2"/>
      <c r="L25" s="2"/>
      <c r="M25" s="2"/>
      <c r="N25" s="2"/>
      <c r="O25" s="3">
        <f t="shared" si="2"/>
        <v>56523.509999999995</v>
      </c>
      <c r="P25" s="2"/>
      <c r="Q25" s="2"/>
      <c r="R25" s="2">
        <v>3721.77</v>
      </c>
      <c r="S25" s="2">
        <v>52801.74</v>
      </c>
      <c r="T25" s="2"/>
      <c r="U25" s="2"/>
      <c r="V25" s="2"/>
      <c r="W25" s="2"/>
      <c r="X25" s="3">
        <f t="shared" si="3"/>
        <v>168227.74</v>
      </c>
    </row>
    <row r="26" spans="1:24" ht="12.75">
      <c r="A26" s="30" t="s">
        <v>33</v>
      </c>
      <c r="B26" s="2">
        <v>19591.65</v>
      </c>
      <c r="C26" s="2"/>
      <c r="D26" s="2">
        <f t="shared" si="7"/>
        <v>19591.65</v>
      </c>
      <c r="E26" s="2">
        <v>4316.96</v>
      </c>
      <c r="F26" s="3">
        <f t="shared" si="1"/>
        <v>958.66</v>
      </c>
      <c r="G26" s="2"/>
      <c r="H26" s="2">
        <v>958.66</v>
      </c>
      <c r="I26" s="2"/>
      <c r="J26" s="2"/>
      <c r="K26" s="2"/>
      <c r="L26" s="2"/>
      <c r="M26" s="2"/>
      <c r="N26" s="2"/>
      <c r="O26" s="3">
        <f t="shared" si="2"/>
        <v>0</v>
      </c>
      <c r="P26" s="2"/>
      <c r="Q26" s="2"/>
      <c r="R26" s="2"/>
      <c r="S26" s="2"/>
      <c r="T26" s="2"/>
      <c r="U26" s="2"/>
      <c r="V26" s="2"/>
      <c r="W26" s="2"/>
      <c r="X26" s="3">
        <f t="shared" si="3"/>
        <v>24867.27</v>
      </c>
    </row>
    <row r="27" spans="1:24" ht="12.75">
      <c r="A27" s="30" t="s">
        <v>19</v>
      </c>
      <c r="B27" s="2">
        <v>76238.64</v>
      </c>
      <c r="C27" s="2">
        <v>35141.72</v>
      </c>
      <c r="D27" s="2">
        <f t="shared" si="7"/>
        <v>111380.36</v>
      </c>
      <c r="E27" s="2">
        <v>24542.34</v>
      </c>
      <c r="F27" s="3">
        <f t="shared" si="1"/>
        <v>97955.64</v>
      </c>
      <c r="G27" s="2"/>
      <c r="H27" s="2">
        <v>1024.54</v>
      </c>
      <c r="I27" s="2">
        <v>1300.8</v>
      </c>
      <c r="J27" s="2"/>
      <c r="K27" s="2"/>
      <c r="L27" s="2"/>
      <c r="M27" s="2"/>
      <c r="N27" s="2"/>
      <c r="O27" s="3">
        <f t="shared" si="2"/>
        <v>95630.3</v>
      </c>
      <c r="P27" s="2"/>
      <c r="Q27" s="2"/>
      <c r="R27" s="2">
        <v>5984.81</v>
      </c>
      <c r="S27" s="2">
        <v>89645.49</v>
      </c>
      <c r="T27" s="2"/>
      <c r="U27" s="2"/>
      <c r="V27" s="2"/>
      <c r="W27" s="2"/>
      <c r="X27" s="3">
        <f t="shared" si="3"/>
        <v>233878.34000000003</v>
      </c>
    </row>
    <row r="28" spans="1:24" ht="12.75">
      <c r="A28" s="30" t="s">
        <v>20</v>
      </c>
      <c r="B28" s="2"/>
      <c r="C28" s="2"/>
      <c r="D28" s="2">
        <f t="shared" si="7"/>
        <v>0</v>
      </c>
      <c r="E28" s="2"/>
      <c r="F28" s="3">
        <f t="shared" si="1"/>
        <v>0</v>
      </c>
      <c r="G28" s="2"/>
      <c r="H28" s="2"/>
      <c r="I28" s="2"/>
      <c r="J28" s="2"/>
      <c r="K28" s="2"/>
      <c r="L28" s="2"/>
      <c r="M28" s="2"/>
      <c r="N28" s="2"/>
      <c r="O28" s="3">
        <f t="shared" si="2"/>
        <v>0</v>
      </c>
      <c r="P28" s="2"/>
      <c r="Q28" s="2"/>
      <c r="R28" s="2"/>
      <c r="S28" s="2"/>
      <c r="T28" s="2"/>
      <c r="U28" s="2"/>
      <c r="V28" s="2"/>
      <c r="W28" s="2"/>
      <c r="X28" s="3">
        <f t="shared" si="3"/>
        <v>0</v>
      </c>
    </row>
    <row r="29" spans="1:24" ht="12.75">
      <c r="A29" s="30" t="s">
        <v>21</v>
      </c>
      <c r="B29" s="2">
        <v>164365.51</v>
      </c>
      <c r="C29" s="2">
        <v>29787.3</v>
      </c>
      <c r="D29" s="2">
        <f t="shared" si="7"/>
        <v>194152.81</v>
      </c>
      <c r="E29" s="2">
        <v>42781.02</v>
      </c>
      <c r="F29" s="3">
        <f t="shared" si="1"/>
        <v>225950.27000000002</v>
      </c>
      <c r="G29" s="2"/>
      <c r="H29" s="2">
        <v>6185.78</v>
      </c>
      <c r="I29" s="2">
        <v>700.8</v>
      </c>
      <c r="J29" s="2"/>
      <c r="K29" s="2"/>
      <c r="L29" s="2"/>
      <c r="M29" s="2"/>
      <c r="N29" s="2">
        <v>210.84</v>
      </c>
      <c r="O29" s="3">
        <f t="shared" si="2"/>
        <v>218852.85</v>
      </c>
      <c r="P29" s="2">
        <v>210000</v>
      </c>
      <c r="Q29" s="2">
        <v>1663.2</v>
      </c>
      <c r="R29" s="2">
        <v>7189.65</v>
      </c>
      <c r="S29" s="2"/>
      <c r="T29" s="2"/>
      <c r="U29" s="2"/>
      <c r="V29" s="2"/>
      <c r="W29" s="2"/>
      <c r="X29" s="3">
        <f t="shared" si="3"/>
        <v>462884.1</v>
      </c>
    </row>
    <row r="30" spans="1:24" ht="12.75">
      <c r="A30" s="30" t="s">
        <v>22</v>
      </c>
      <c r="B30" s="2">
        <v>81151.65</v>
      </c>
      <c r="C30" s="2">
        <v>24084.89</v>
      </c>
      <c r="D30" s="2">
        <f t="shared" si="7"/>
        <v>105236.54</v>
      </c>
      <c r="E30" s="2">
        <v>23188.57</v>
      </c>
      <c r="F30" s="3">
        <f t="shared" si="1"/>
        <v>75407.48</v>
      </c>
      <c r="G30" s="2"/>
      <c r="H30" s="2">
        <v>3090.28</v>
      </c>
      <c r="I30" s="2">
        <v>700.8</v>
      </c>
      <c r="J30" s="2"/>
      <c r="K30" s="2"/>
      <c r="L30" s="2"/>
      <c r="M30" s="2"/>
      <c r="N30" s="2"/>
      <c r="O30" s="3">
        <f t="shared" si="2"/>
        <v>71616.4</v>
      </c>
      <c r="P30" s="2"/>
      <c r="Q30" s="2"/>
      <c r="R30" s="2">
        <v>4179.11</v>
      </c>
      <c r="S30" s="2">
        <v>67437.29</v>
      </c>
      <c r="T30" s="2"/>
      <c r="U30" s="2"/>
      <c r="V30" s="2"/>
      <c r="W30" s="2"/>
      <c r="X30" s="3">
        <f t="shared" si="3"/>
        <v>203832.58999999997</v>
      </c>
    </row>
    <row r="31" spans="1:24" ht="12.75">
      <c r="A31" s="30" t="s">
        <v>23</v>
      </c>
      <c r="B31" s="2">
        <v>179525.21</v>
      </c>
      <c r="C31" s="2">
        <v>60275.51</v>
      </c>
      <c r="D31" s="2">
        <f t="shared" si="7"/>
        <v>239800.72</v>
      </c>
      <c r="E31" s="2">
        <v>52839.42</v>
      </c>
      <c r="F31" s="3">
        <f t="shared" si="1"/>
        <v>87800.14</v>
      </c>
      <c r="G31" s="2">
        <v>13491</v>
      </c>
      <c r="H31" s="2">
        <v>5040.28</v>
      </c>
      <c r="I31" s="2">
        <v>1380.8</v>
      </c>
      <c r="J31" s="2"/>
      <c r="K31" s="2"/>
      <c r="L31" s="2"/>
      <c r="M31" s="2"/>
      <c r="N31" s="2"/>
      <c r="O31" s="3">
        <f t="shared" si="2"/>
        <v>67888.06</v>
      </c>
      <c r="P31" s="2"/>
      <c r="Q31" s="2"/>
      <c r="R31" s="2">
        <v>14414</v>
      </c>
      <c r="S31" s="51">
        <v>53474.06</v>
      </c>
      <c r="T31" s="2"/>
      <c r="U31" s="2"/>
      <c r="V31" s="2"/>
      <c r="W31" s="2"/>
      <c r="X31" s="3">
        <f t="shared" si="3"/>
        <v>380440.28</v>
      </c>
    </row>
    <row r="32" spans="1:24" ht="12.75">
      <c r="A32" s="1"/>
      <c r="B32" s="2"/>
      <c r="C32" s="2"/>
      <c r="D32" s="2">
        <f t="shared" si="7"/>
        <v>0</v>
      </c>
      <c r="E32" s="2"/>
      <c r="F32" s="3">
        <f t="shared" si="1"/>
        <v>0</v>
      </c>
      <c r="G32" s="2"/>
      <c r="H32" s="2"/>
      <c r="I32" s="2"/>
      <c r="J32" s="2"/>
      <c r="K32" s="2"/>
      <c r="L32" s="2"/>
      <c r="M32" s="2"/>
      <c r="N32" s="2"/>
      <c r="O32" s="3">
        <f t="shared" si="2"/>
        <v>0</v>
      </c>
      <c r="P32" s="2"/>
      <c r="Q32" s="2"/>
      <c r="R32" s="2"/>
      <c r="S32" s="2"/>
      <c r="T32" s="2"/>
      <c r="U32" s="2"/>
      <c r="V32" s="2"/>
      <c r="W32" s="2"/>
      <c r="X32" s="3">
        <f t="shared" si="3"/>
        <v>0</v>
      </c>
    </row>
    <row r="33" spans="1:24" ht="12.75">
      <c r="A33" s="1"/>
      <c r="B33" s="2"/>
      <c r="C33" s="2"/>
      <c r="D33" s="2"/>
      <c r="E33" s="2"/>
      <c r="F33" s="3">
        <f t="shared" si="1"/>
        <v>0</v>
      </c>
      <c r="G33" s="2"/>
      <c r="H33" s="2"/>
      <c r="I33" s="2"/>
      <c r="J33" s="2"/>
      <c r="K33" s="2"/>
      <c r="L33" s="2"/>
      <c r="M33" s="2"/>
      <c r="N33" s="2"/>
      <c r="O33" s="3">
        <f t="shared" si="2"/>
        <v>0</v>
      </c>
      <c r="P33" s="2"/>
      <c r="Q33" s="2"/>
      <c r="R33" s="2"/>
      <c r="S33" s="2"/>
      <c r="T33" s="2"/>
      <c r="U33" s="2"/>
      <c r="V33" s="2"/>
      <c r="W33" s="2"/>
      <c r="X33" s="3">
        <f t="shared" si="3"/>
        <v>0</v>
      </c>
    </row>
    <row r="34" spans="1:24" ht="12.75">
      <c r="A34" s="1"/>
      <c r="B34" s="2"/>
      <c r="C34" s="2"/>
      <c r="D34" s="2">
        <f>SUM(B34:C34)</f>
        <v>0</v>
      </c>
      <c r="E34" s="2"/>
      <c r="F34" s="3">
        <f t="shared" si="1"/>
        <v>0</v>
      </c>
      <c r="G34" s="2"/>
      <c r="H34" s="2"/>
      <c r="I34" s="2"/>
      <c r="J34" s="2"/>
      <c r="K34" s="2"/>
      <c r="L34" s="2"/>
      <c r="M34" s="2"/>
      <c r="N34" s="2"/>
      <c r="O34" s="3">
        <f t="shared" si="2"/>
        <v>0</v>
      </c>
      <c r="P34" s="2"/>
      <c r="Q34" s="2"/>
      <c r="R34" s="2"/>
      <c r="S34" s="2"/>
      <c r="T34" s="2"/>
      <c r="U34" s="2"/>
      <c r="V34" s="2"/>
      <c r="W34" s="2"/>
      <c r="X34" s="3">
        <f t="shared" si="3"/>
        <v>0</v>
      </c>
    </row>
    <row r="35" spans="1:24" ht="12.75">
      <c r="A35" s="6"/>
      <c r="B35" s="2"/>
      <c r="C35" s="2"/>
      <c r="D35" s="2">
        <f>SUM(B35:C35)</f>
        <v>0</v>
      </c>
      <c r="E35" s="2"/>
      <c r="F35" s="3">
        <f t="shared" si="1"/>
        <v>0</v>
      </c>
      <c r="G35" s="2"/>
      <c r="H35" s="2"/>
      <c r="I35" s="2"/>
      <c r="J35" s="2"/>
      <c r="K35" s="2"/>
      <c r="L35" s="2"/>
      <c r="M35" s="2"/>
      <c r="N35" s="2"/>
      <c r="O35" s="3">
        <f t="shared" si="2"/>
        <v>0</v>
      </c>
      <c r="P35" s="2"/>
      <c r="Q35" s="2"/>
      <c r="R35" s="2"/>
      <c r="S35" s="2"/>
      <c r="T35" s="2"/>
      <c r="U35" s="2"/>
      <c r="V35" s="2"/>
      <c r="W35" s="2"/>
      <c r="X35" s="3">
        <f t="shared" si="3"/>
        <v>0</v>
      </c>
    </row>
    <row r="36" spans="1:24" ht="12.75">
      <c r="A36" s="1" t="s">
        <v>6</v>
      </c>
      <c r="B36" s="3">
        <f aca="true" t="shared" si="8" ref="B36:H36">SUM(B9:B35)</f>
        <v>2488380.7999999993</v>
      </c>
      <c r="C36" s="3">
        <f t="shared" si="8"/>
        <v>744033.29</v>
      </c>
      <c r="D36" s="3">
        <f t="shared" si="8"/>
        <v>3232414.09</v>
      </c>
      <c r="E36" s="2">
        <f t="shared" si="8"/>
        <v>712253.25</v>
      </c>
      <c r="F36" s="3">
        <f t="shared" si="1"/>
        <v>2316037.23</v>
      </c>
      <c r="G36" s="2">
        <f t="shared" si="8"/>
        <v>281468</v>
      </c>
      <c r="H36" s="2">
        <f t="shared" si="8"/>
        <v>143001.99</v>
      </c>
      <c r="I36" s="3">
        <f>SUM(I9:I35)</f>
        <v>37278.40000000001</v>
      </c>
      <c r="J36" s="2"/>
      <c r="K36" s="2"/>
      <c r="L36" s="2"/>
      <c r="M36" s="2"/>
      <c r="N36" s="2">
        <f>SUM(N9:N35)</f>
        <v>4785.67</v>
      </c>
      <c r="O36" s="2">
        <f>SUM(O9:O35)</f>
        <v>1849503.1700000002</v>
      </c>
      <c r="P36" s="2">
        <f>SUM(P10:P35)</f>
        <v>630000</v>
      </c>
      <c r="Q36" s="2">
        <f>SUM(Q9:Q35)</f>
        <v>2415.2</v>
      </c>
      <c r="R36" s="2">
        <f>SUM(R9:R35)</f>
        <v>133424.1</v>
      </c>
      <c r="S36" s="3">
        <f>SUM(S9:S35)</f>
        <v>1083584.54</v>
      </c>
      <c r="T36" s="3">
        <f>SUM(T10:T35)</f>
        <v>79.33</v>
      </c>
      <c r="U36" s="3">
        <f>SUM(U10:U35)</f>
        <v>0</v>
      </c>
      <c r="V36" s="3">
        <f>SUM(V10:V35)</f>
        <v>0</v>
      </c>
      <c r="W36" s="3">
        <f>SUM(W10:W35)</f>
        <v>0</v>
      </c>
      <c r="X36" s="3">
        <f t="shared" si="3"/>
        <v>6260704.57</v>
      </c>
    </row>
    <row r="37" spans="1:24" ht="24.75" customHeight="1">
      <c r="A37" s="1" t="s">
        <v>25</v>
      </c>
      <c r="B37" s="3">
        <f>SUM(B36,B8)</f>
        <v>3169711.6699999995</v>
      </c>
      <c r="C37" s="3">
        <f>SUM(C36,C8)</f>
        <v>931405.05</v>
      </c>
      <c r="D37" s="3">
        <f>D8+D36</f>
        <v>4101116.7199999997</v>
      </c>
      <c r="E37" s="7">
        <f>E8+E36</f>
        <v>903669.4</v>
      </c>
      <c r="F37" s="3">
        <f>G37+H37+I37+N37+O37+U37</f>
        <v>2876503.6099999994</v>
      </c>
      <c r="G37" s="2">
        <f>G8+G36</f>
        <v>281468</v>
      </c>
      <c r="H37" s="2">
        <f>H8+H36</f>
        <v>182288.27</v>
      </c>
      <c r="I37" s="2">
        <f>I8+I36</f>
        <v>41877.86000000001</v>
      </c>
      <c r="J37" s="2"/>
      <c r="K37" s="2"/>
      <c r="L37" s="2"/>
      <c r="M37" s="2"/>
      <c r="N37" s="2">
        <f>N8+N36</f>
        <v>8640.9</v>
      </c>
      <c r="O37" s="3">
        <f>P37+Q37+R37+S37+T37</f>
        <v>2362228.5799999996</v>
      </c>
      <c r="P37" s="2">
        <f aca="true" t="shared" si="9" ref="P37:U37">P8+P36</f>
        <v>938340.22</v>
      </c>
      <c r="Q37" s="3">
        <f t="shared" si="9"/>
        <v>12444.560000000001</v>
      </c>
      <c r="R37" s="3">
        <f t="shared" si="9"/>
        <v>175823.96000000002</v>
      </c>
      <c r="S37" s="3">
        <f t="shared" si="9"/>
        <v>1235104.19</v>
      </c>
      <c r="T37" s="3">
        <f t="shared" si="9"/>
        <v>515.6500000000001</v>
      </c>
      <c r="U37" s="3">
        <f t="shared" si="9"/>
        <v>0</v>
      </c>
      <c r="V37" s="2"/>
      <c r="W37" s="2"/>
      <c r="X37" s="3">
        <f>D37+E37+F37+J37</f>
        <v>7881289.7299999995</v>
      </c>
    </row>
    <row r="38" spans="1:24" ht="12.75">
      <c r="A38" s="20" t="s">
        <v>40</v>
      </c>
      <c r="B38" s="8">
        <v>2111</v>
      </c>
      <c r="C38" s="1">
        <v>2111</v>
      </c>
      <c r="D38" s="1">
        <v>2110</v>
      </c>
      <c r="E38" s="1">
        <v>2120</v>
      </c>
      <c r="F38" s="1">
        <v>2200</v>
      </c>
      <c r="G38" s="1">
        <v>2210</v>
      </c>
      <c r="H38" s="1">
        <v>2230</v>
      </c>
      <c r="I38" s="1">
        <v>2240</v>
      </c>
      <c r="J38" s="30">
        <v>2800</v>
      </c>
      <c r="K38" s="1"/>
      <c r="L38" s="1"/>
      <c r="M38" s="1"/>
      <c r="N38" s="1">
        <v>2250</v>
      </c>
      <c r="O38" s="1">
        <v>2270</v>
      </c>
      <c r="P38" s="1">
        <v>2271</v>
      </c>
      <c r="Q38" s="1">
        <v>2272</v>
      </c>
      <c r="R38" s="1">
        <v>2273</v>
      </c>
      <c r="S38" s="1">
        <v>2274</v>
      </c>
      <c r="T38" s="1">
        <v>2275</v>
      </c>
      <c r="U38" s="1">
        <v>2282</v>
      </c>
      <c r="V38" s="1"/>
      <c r="W38" s="1"/>
      <c r="X38" s="14"/>
    </row>
    <row r="39" spans="2:24" ht="12.75">
      <c r="B39" s="17"/>
      <c r="C39" s="17"/>
      <c r="D39" s="17"/>
      <c r="E39" s="17"/>
      <c r="R39" s="17"/>
      <c r="S39" s="17"/>
      <c r="X39" s="17"/>
    </row>
  </sheetData>
  <sheetProtection/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3">
      <pane xSplit="1" topLeftCell="E1" activePane="topRight" state="frozen"/>
      <selection pane="topLeft" activeCell="A1" sqref="A1"/>
      <selection pane="topRight" activeCell="R6" sqref="R6"/>
    </sheetView>
  </sheetViews>
  <sheetFormatPr defaultColWidth="9.00390625" defaultRowHeight="12.75"/>
  <cols>
    <col min="1" max="1" width="19.125" style="0" customWidth="1"/>
    <col min="2" max="2" width="10.875" style="0" customWidth="1"/>
    <col min="3" max="3" width="10.00390625" style="0" customWidth="1"/>
    <col min="4" max="4" width="10.625" style="0" customWidth="1"/>
    <col min="5" max="5" width="11.125" style="0" customWidth="1"/>
    <col min="6" max="6" width="10.75390625" style="0" customWidth="1"/>
    <col min="10" max="10" width="5.25390625" style="0" customWidth="1"/>
    <col min="11" max="11" width="3.75390625" style="0" customWidth="1"/>
    <col min="12" max="12" width="4.125" style="0" customWidth="1"/>
    <col min="13" max="13" width="4.875" style="0" customWidth="1"/>
    <col min="14" max="14" width="8.25390625" style="0" customWidth="1"/>
    <col min="15" max="15" width="10.375" style="0" customWidth="1"/>
    <col min="16" max="16" width="8.375" style="0" customWidth="1"/>
    <col min="19" max="19" width="11.125" style="0" customWidth="1"/>
    <col min="20" max="20" width="9.25390625" style="0" customWidth="1"/>
    <col min="21" max="21" width="6.125" style="0" customWidth="1"/>
    <col min="22" max="22" width="8.625" style="0" customWidth="1"/>
    <col min="23" max="23" width="3.125" style="0" customWidth="1"/>
    <col min="24" max="24" width="13.625" style="0" customWidth="1"/>
  </cols>
  <sheetData>
    <row r="1" spans="1:24" ht="12.75">
      <c r="A1" s="1" t="s">
        <v>0</v>
      </c>
      <c r="B1" s="2"/>
      <c r="C1" s="3"/>
      <c r="D1" s="3">
        <f aca="true" t="shared" si="0" ref="D1:D7">SUM(B1:C1)</f>
        <v>0</v>
      </c>
      <c r="E1" s="3"/>
      <c r="F1" s="3">
        <f aca="true" t="shared" si="1" ref="F1:F36">G1+H1+I1+N1+O1+U1</f>
        <v>0</v>
      </c>
      <c r="G1" s="2"/>
      <c r="H1" s="2"/>
      <c r="I1" s="2"/>
      <c r="J1" s="2"/>
      <c r="K1" s="2"/>
      <c r="L1" s="2"/>
      <c r="M1" s="2"/>
      <c r="N1" s="2"/>
      <c r="O1" s="3">
        <f aca="true" t="shared" si="2" ref="O1:O35">P1+Q1+R1+S1+T1</f>
        <v>0</v>
      </c>
      <c r="P1" s="2"/>
      <c r="Q1" s="2"/>
      <c r="R1" s="2"/>
      <c r="S1" s="2"/>
      <c r="T1" s="2"/>
      <c r="U1" s="2"/>
      <c r="V1" s="2"/>
      <c r="W1" s="2"/>
      <c r="X1" s="3">
        <f aca="true" t="shared" si="3" ref="X1:X36">D1+E1+F1+U1+V1</f>
        <v>0</v>
      </c>
    </row>
    <row r="2" spans="1:24" ht="12.75">
      <c r="A2" s="1" t="s">
        <v>1</v>
      </c>
      <c r="B2" s="2"/>
      <c r="C2" s="2"/>
      <c r="D2" s="3">
        <f t="shared" si="0"/>
        <v>0</v>
      </c>
      <c r="E2" s="2"/>
      <c r="F2" s="3">
        <f t="shared" si="1"/>
        <v>0</v>
      </c>
      <c r="G2" s="2"/>
      <c r="H2" s="2"/>
      <c r="I2" s="2"/>
      <c r="J2" s="2"/>
      <c r="K2" s="2"/>
      <c r="L2" s="2"/>
      <c r="M2" s="2"/>
      <c r="N2" s="2"/>
      <c r="O2" s="3">
        <f t="shared" si="2"/>
        <v>0</v>
      </c>
      <c r="P2" s="2"/>
      <c r="Q2" s="2"/>
      <c r="R2" s="2"/>
      <c r="S2" s="2"/>
      <c r="T2" s="2"/>
      <c r="U2" s="2"/>
      <c r="V2" s="2"/>
      <c r="W2" s="2"/>
      <c r="X2" s="3">
        <f t="shared" si="3"/>
        <v>0</v>
      </c>
    </row>
    <row r="3" spans="1:24" ht="12.75">
      <c r="A3" s="1" t="s">
        <v>2</v>
      </c>
      <c r="B3" s="2"/>
      <c r="C3" s="2"/>
      <c r="D3" s="3">
        <f t="shared" si="0"/>
        <v>0</v>
      </c>
      <c r="E3" s="3"/>
      <c r="F3" s="3">
        <f t="shared" si="1"/>
        <v>0</v>
      </c>
      <c r="G3" s="2"/>
      <c r="H3" s="2"/>
      <c r="I3" s="2"/>
      <c r="J3" s="2"/>
      <c r="K3" s="2"/>
      <c r="L3" s="2"/>
      <c r="M3" s="2"/>
      <c r="N3" s="2"/>
      <c r="O3" s="3">
        <f t="shared" si="2"/>
        <v>0</v>
      </c>
      <c r="P3" s="2"/>
      <c r="Q3" s="2"/>
      <c r="R3" s="2"/>
      <c r="S3" s="2"/>
      <c r="T3" s="2"/>
      <c r="U3" s="2"/>
      <c r="V3" s="2"/>
      <c r="W3" s="2"/>
      <c r="X3" s="3">
        <f t="shared" si="3"/>
        <v>0</v>
      </c>
    </row>
    <row r="4" spans="1:24" ht="12.75">
      <c r="A4" s="1" t="s">
        <v>3</v>
      </c>
      <c r="B4" s="2"/>
      <c r="C4" s="2"/>
      <c r="D4" s="3">
        <f t="shared" si="0"/>
        <v>0</v>
      </c>
      <c r="E4" s="2"/>
      <c r="F4" s="3">
        <f t="shared" si="1"/>
        <v>0</v>
      </c>
      <c r="G4" s="2"/>
      <c r="H4" s="2"/>
      <c r="I4" s="2"/>
      <c r="J4" s="2"/>
      <c r="K4" s="2"/>
      <c r="L4" s="2"/>
      <c r="M4" s="2"/>
      <c r="N4" s="2"/>
      <c r="O4" s="3">
        <f t="shared" si="2"/>
        <v>0</v>
      </c>
      <c r="P4" s="2"/>
      <c r="Q4" s="2"/>
      <c r="R4" s="2"/>
      <c r="S4" s="2"/>
      <c r="T4" s="2"/>
      <c r="U4" s="2"/>
      <c r="V4" s="2"/>
      <c r="W4" s="2"/>
      <c r="X4" s="3">
        <f t="shared" si="3"/>
        <v>0</v>
      </c>
    </row>
    <row r="5" spans="1:24" ht="12.75">
      <c r="A5" s="1" t="s">
        <v>4</v>
      </c>
      <c r="B5" s="2">
        <v>454244.88</v>
      </c>
      <c r="C5" s="2">
        <v>90640.24</v>
      </c>
      <c r="D5" s="3">
        <f t="shared" si="0"/>
        <v>544885.12</v>
      </c>
      <c r="E5" s="3">
        <v>121460.27</v>
      </c>
      <c r="F5" s="3">
        <f t="shared" si="1"/>
        <v>60195.82</v>
      </c>
      <c r="G5" s="2"/>
      <c r="H5" s="2">
        <v>44985.82</v>
      </c>
      <c r="I5" s="2">
        <v>270</v>
      </c>
      <c r="J5" s="2"/>
      <c r="K5" s="2"/>
      <c r="L5" s="2"/>
      <c r="M5" s="2"/>
      <c r="N5" s="2">
        <v>240</v>
      </c>
      <c r="O5" s="3">
        <f t="shared" si="2"/>
        <v>14700</v>
      </c>
      <c r="P5" s="2"/>
      <c r="Q5" s="2">
        <v>2526.48</v>
      </c>
      <c r="R5" s="2">
        <v>11972.48</v>
      </c>
      <c r="S5" s="2"/>
      <c r="T5" s="2">
        <v>201.04</v>
      </c>
      <c r="U5" s="2"/>
      <c r="V5" s="2"/>
      <c r="W5" s="2"/>
      <c r="X5" s="3">
        <f t="shared" si="3"/>
        <v>726541.21</v>
      </c>
    </row>
    <row r="6" spans="1:24" ht="12.75">
      <c r="A6" s="1" t="s">
        <v>5</v>
      </c>
      <c r="B6" s="2">
        <v>307615.39</v>
      </c>
      <c r="C6" s="3">
        <v>103735.8</v>
      </c>
      <c r="D6" s="3">
        <f t="shared" si="0"/>
        <v>411351.19</v>
      </c>
      <c r="E6" s="2">
        <v>91694.23</v>
      </c>
      <c r="F6" s="3">
        <f t="shared" si="1"/>
        <v>53208.25</v>
      </c>
      <c r="G6" s="2"/>
      <c r="H6" s="2">
        <v>24551.48</v>
      </c>
      <c r="I6" s="2">
        <v>270</v>
      </c>
      <c r="J6" s="2"/>
      <c r="K6" s="2"/>
      <c r="L6" s="2"/>
      <c r="M6" s="2"/>
      <c r="N6" s="2">
        <v>240</v>
      </c>
      <c r="O6" s="3">
        <f t="shared" si="2"/>
        <v>28146.77</v>
      </c>
      <c r="P6" s="2"/>
      <c r="Q6" s="2">
        <v>4402.2</v>
      </c>
      <c r="R6" s="2">
        <v>4216.76</v>
      </c>
      <c r="S6" s="2">
        <v>19427.29</v>
      </c>
      <c r="T6" s="2">
        <v>100.52</v>
      </c>
      <c r="U6" s="2"/>
      <c r="V6" s="2"/>
      <c r="W6" s="2"/>
      <c r="X6" s="3">
        <f t="shared" si="3"/>
        <v>556253.6699999999</v>
      </c>
    </row>
    <row r="7" spans="1:24" ht="12.75">
      <c r="A7" s="1"/>
      <c r="B7" s="2"/>
      <c r="C7" s="2"/>
      <c r="D7" s="3">
        <f t="shared" si="0"/>
        <v>0</v>
      </c>
      <c r="E7" s="2"/>
      <c r="F7" s="3">
        <f t="shared" si="1"/>
        <v>0</v>
      </c>
      <c r="G7" s="2"/>
      <c r="H7" s="2"/>
      <c r="I7" s="2"/>
      <c r="J7" s="2"/>
      <c r="K7" s="2"/>
      <c r="L7" s="2"/>
      <c r="M7" s="2"/>
      <c r="N7" s="2"/>
      <c r="O7" s="3">
        <f t="shared" si="2"/>
        <v>0</v>
      </c>
      <c r="P7" s="2"/>
      <c r="Q7" s="2"/>
      <c r="R7" s="2"/>
      <c r="S7" s="2"/>
      <c r="T7" s="2"/>
      <c r="U7" s="2"/>
      <c r="V7" s="2"/>
      <c r="W7" s="2"/>
      <c r="X7" s="3">
        <f t="shared" si="3"/>
        <v>0</v>
      </c>
    </row>
    <row r="8" spans="1:24" ht="12.75">
      <c r="A8" s="1" t="s">
        <v>6</v>
      </c>
      <c r="B8" s="3">
        <f>SUM(B1:B7)</f>
        <v>761860.27</v>
      </c>
      <c r="C8" s="3">
        <f>SUM(C1:C7)</f>
        <v>194376.04</v>
      </c>
      <c r="D8" s="3">
        <f>SUM(D1:D7)</f>
        <v>956236.31</v>
      </c>
      <c r="E8" s="4">
        <f>SUM(E1:E7)</f>
        <v>213154.5</v>
      </c>
      <c r="F8" s="3">
        <f t="shared" si="1"/>
        <v>113404.07</v>
      </c>
      <c r="G8" s="2">
        <f aca="true" t="shared" si="4" ref="G8:M8">SUM(G1:G7)</f>
        <v>0</v>
      </c>
      <c r="H8" s="2">
        <f t="shared" si="4"/>
        <v>69537.3</v>
      </c>
      <c r="I8" s="2">
        <f t="shared" si="4"/>
        <v>540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>SUM(N1:N7)</f>
        <v>480</v>
      </c>
      <c r="O8" s="3">
        <f t="shared" si="2"/>
        <v>42846.77</v>
      </c>
      <c r="P8" s="2">
        <f aca="true" t="shared" si="5" ref="P8:U8">SUM(P1:P7)</f>
        <v>0</v>
      </c>
      <c r="Q8" s="2">
        <f t="shared" si="5"/>
        <v>6928.68</v>
      </c>
      <c r="R8" s="2">
        <f t="shared" si="5"/>
        <v>16189.24</v>
      </c>
      <c r="S8" s="2">
        <f t="shared" si="5"/>
        <v>19427.29</v>
      </c>
      <c r="T8" s="2">
        <f t="shared" si="5"/>
        <v>301.56</v>
      </c>
      <c r="U8" s="2">
        <f t="shared" si="5"/>
        <v>0</v>
      </c>
      <c r="V8" s="3">
        <f>SUM(V1:V7)</f>
        <v>0</v>
      </c>
      <c r="W8" s="2"/>
      <c r="X8" s="3">
        <f t="shared" si="3"/>
        <v>1282794.8800000001</v>
      </c>
    </row>
    <row r="9" spans="1:24" ht="12.75">
      <c r="A9" s="1" t="s">
        <v>7</v>
      </c>
      <c r="B9" s="2">
        <v>188998.85</v>
      </c>
      <c r="C9" s="2">
        <v>53974.06</v>
      </c>
      <c r="D9" s="2">
        <f aca="true" t="shared" si="6" ref="D9:D22">SUM(B9:C9)</f>
        <v>242972.91</v>
      </c>
      <c r="E9" s="2">
        <v>54161.06</v>
      </c>
      <c r="F9" s="3">
        <f t="shared" si="1"/>
        <v>33162.91</v>
      </c>
      <c r="G9" s="2">
        <v>14710</v>
      </c>
      <c r="H9" s="2">
        <v>8869.94</v>
      </c>
      <c r="I9" s="2">
        <v>270</v>
      </c>
      <c r="J9" s="2"/>
      <c r="K9" s="2"/>
      <c r="L9" s="2"/>
      <c r="M9" s="2"/>
      <c r="N9" s="2">
        <v>240</v>
      </c>
      <c r="O9" s="3">
        <f t="shared" si="2"/>
        <v>9072.97</v>
      </c>
      <c r="P9" s="2"/>
      <c r="Q9" s="2"/>
      <c r="R9" s="2">
        <v>2070.73</v>
      </c>
      <c r="S9" s="2">
        <v>7002.24</v>
      </c>
      <c r="T9" s="2"/>
      <c r="U9" s="2"/>
      <c r="V9" s="2"/>
      <c r="W9" s="2"/>
      <c r="X9" s="3">
        <f t="shared" si="3"/>
        <v>330296.88</v>
      </c>
    </row>
    <row r="10" spans="1:24" ht="12.75">
      <c r="A10" s="1" t="s">
        <v>8</v>
      </c>
      <c r="B10" s="2"/>
      <c r="C10" s="2"/>
      <c r="D10" s="2">
        <f t="shared" si="6"/>
        <v>0</v>
      </c>
      <c r="E10" s="2"/>
      <c r="F10" s="3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3">
        <f t="shared" si="2"/>
        <v>0</v>
      </c>
      <c r="P10" s="2"/>
      <c r="Q10" s="2"/>
      <c r="R10" s="2"/>
      <c r="S10" s="2"/>
      <c r="T10" s="2"/>
      <c r="U10" s="2"/>
      <c r="V10" s="2"/>
      <c r="W10" s="2"/>
      <c r="X10" s="3">
        <f t="shared" si="3"/>
        <v>0</v>
      </c>
    </row>
    <row r="11" spans="1:24" ht="12.75">
      <c r="A11" s="1" t="s">
        <v>9</v>
      </c>
      <c r="B11" s="2">
        <v>119781.28</v>
      </c>
      <c r="C11" s="2">
        <v>57967.12</v>
      </c>
      <c r="D11" s="2">
        <f t="shared" si="6"/>
        <v>177748.4</v>
      </c>
      <c r="E11" s="2">
        <v>39621.87</v>
      </c>
      <c r="F11" s="3">
        <f t="shared" si="1"/>
        <v>35847.61</v>
      </c>
      <c r="G11" s="2">
        <v>21415</v>
      </c>
      <c r="H11" s="2">
        <v>12330.19</v>
      </c>
      <c r="I11" s="2">
        <v>270</v>
      </c>
      <c r="J11" s="2"/>
      <c r="K11" s="2"/>
      <c r="L11" s="2"/>
      <c r="M11" s="2"/>
      <c r="N11" s="2">
        <v>240</v>
      </c>
      <c r="O11" s="3">
        <f t="shared" si="2"/>
        <v>1592.4199999999998</v>
      </c>
      <c r="P11" s="2">
        <v>-1500</v>
      </c>
      <c r="Q11" s="2"/>
      <c r="R11" s="2">
        <v>3074.72</v>
      </c>
      <c r="S11" s="2">
        <v>17.7</v>
      </c>
      <c r="T11" s="2"/>
      <c r="U11" s="2"/>
      <c r="V11" s="2"/>
      <c r="W11" s="2"/>
      <c r="X11" s="3">
        <f t="shared" si="3"/>
        <v>253217.88</v>
      </c>
    </row>
    <row r="12" spans="1:24" ht="12.75">
      <c r="A12" s="30" t="s">
        <v>34</v>
      </c>
      <c r="B12" s="2">
        <v>172712.9</v>
      </c>
      <c r="C12" s="2">
        <v>55761.59</v>
      </c>
      <c r="D12" s="2">
        <f t="shared" si="6"/>
        <v>228474.49</v>
      </c>
      <c r="E12" s="2">
        <v>50929.22</v>
      </c>
      <c r="F12" s="3">
        <f t="shared" si="1"/>
        <v>58124.91</v>
      </c>
      <c r="G12" s="2">
        <v>23310</v>
      </c>
      <c r="H12" s="2">
        <v>6135.57</v>
      </c>
      <c r="I12" s="2">
        <v>270</v>
      </c>
      <c r="J12" s="2"/>
      <c r="K12" s="2"/>
      <c r="L12" s="2"/>
      <c r="M12" s="2"/>
      <c r="N12" s="2">
        <v>240</v>
      </c>
      <c r="O12" s="3">
        <f t="shared" si="2"/>
        <v>28169.34</v>
      </c>
      <c r="P12" s="2"/>
      <c r="Q12" s="2">
        <v>11076.8</v>
      </c>
      <c r="R12" s="2">
        <v>4287.88</v>
      </c>
      <c r="S12" s="2">
        <v>12804.66</v>
      </c>
      <c r="T12" s="2"/>
      <c r="U12" s="2"/>
      <c r="V12" s="2"/>
      <c r="W12" s="2"/>
      <c r="X12" s="3">
        <f t="shared" si="3"/>
        <v>337528.62</v>
      </c>
    </row>
    <row r="13" spans="1:24" ht="12.75">
      <c r="A13" s="30" t="s">
        <v>31</v>
      </c>
      <c r="B13" s="2">
        <v>20683.01</v>
      </c>
      <c r="C13" s="2"/>
      <c r="D13" s="2">
        <f t="shared" si="6"/>
        <v>20683.01</v>
      </c>
      <c r="E13" s="2">
        <v>4610.45</v>
      </c>
      <c r="F13" s="3">
        <f t="shared" si="1"/>
        <v>3540.81</v>
      </c>
      <c r="G13" s="2"/>
      <c r="H13" s="2">
        <v>3540.81</v>
      </c>
      <c r="I13" s="2"/>
      <c r="J13" s="2"/>
      <c r="K13" s="2"/>
      <c r="L13" s="2"/>
      <c r="M13" s="2"/>
      <c r="N13" s="2"/>
      <c r="O13" s="3">
        <f t="shared" si="2"/>
        <v>0</v>
      </c>
      <c r="P13" s="2"/>
      <c r="Q13" s="2"/>
      <c r="R13" s="2"/>
      <c r="S13" s="2"/>
      <c r="T13" s="2"/>
      <c r="U13" s="2"/>
      <c r="V13" s="2"/>
      <c r="W13" s="2"/>
      <c r="X13" s="3">
        <f t="shared" si="3"/>
        <v>28834.27</v>
      </c>
    </row>
    <row r="14" spans="1:24" ht="12.75">
      <c r="A14" s="30" t="s">
        <v>10</v>
      </c>
      <c r="B14" s="2"/>
      <c r="C14" s="3"/>
      <c r="D14" s="2">
        <f t="shared" si="6"/>
        <v>0</v>
      </c>
      <c r="E14" s="2"/>
      <c r="F14" s="3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3">
        <f t="shared" si="2"/>
        <v>0</v>
      </c>
      <c r="P14" s="2"/>
      <c r="Q14" s="2"/>
      <c r="R14" s="2"/>
      <c r="S14" s="2"/>
      <c r="T14" s="2"/>
      <c r="U14" s="2"/>
      <c r="V14" s="2"/>
      <c r="W14" s="2"/>
      <c r="X14" s="3">
        <f t="shared" si="3"/>
        <v>0</v>
      </c>
    </row>
    <row r="15" spans="1:24" ht="12.75">
      <c r="A15" s="30" t="s">
        <v>11</v>
      </c>
      <c r="B15" s="2">
        <v>226579.43</v>
      </c>
      <c r="C15" s="2">
        <v>78184.21</v>
      </c>
      <c r="D15" s="2">
        <f t="shared" si="6"/>
        <v>304763.64</v>
      </c>
      <c r="E15" s="2">
        <v>67934.82</v>
      </c>
      <c r="F15" s="3">
        <f t="shared" si="1"/>
        <v>84341.01000000001</v>
      </c>
      <c r="G15" s="2">
        <v>46923</v>
      </c>
      <c r="H15" s="2">
        <v>21861.52</v>
      </c>
      <c r="I15" s="2">
        <v>270</v>
      </c>
      <c r="J15" s="2"/>
      <c r="K15" s="2"/>
      <c r="L15" s="2"/>
      <c r="M15" s="2"/>
      <c r="N15" s="2">
        <v>240</v>
      </c>
      <c r="O15" s="3">
        <f t="shared" si="2"/>
        <v>15046.49</v>
      </c>
      <c r="P15" s="2"/>
      <c r="Q15" s="2">
        <v>1568</v>
      </c>
      <c r="R15" s="2">
        <v>2383.08</v>
      </c>
      <c r="S15" s="2">
        <v>11095.41</v>
      </c>
      <c r="T15" s="2"/>
      <c r="U15" s="2"/>
      <c r="V15" s="2"/>
      <c r="W15" s="2"/>
      <c r="X15" s="3">
        <f t="shared" si="3"/>
        <v>457039.47000000003</v>
      </c>
    </row>
    <row r="16" spans="1:24" ht="12.75">
      <c r="A16" s="30" t="s">
        <v>12</v>
      </c>
      <c r="B16" s="2">
        <v>68391.45</v>
      </c>
      <c r="C16" s="2">
        <v>23511.7</v>
      </c>
      <c r="D16" s="2">
        <f t="shared" si="6"/>
        <v>91903.15</v>
      </c>
      <c r="E16" s="2">
        <v>20486.12</v>
      </c>
      <c r="F16" s="3">
        <f t="shared" si="1"/>
        <v>15119.359999999999</v>
      </c>
      <c r="G16" s="2"/>
      <c r="H16" s="2">
        <v>3485.48</v>
      </c>
      <c r="I16" s="2">
        <v>270</v>
      </c>
      <c r="J16" s="2"/>
      <c r="K16" s="2"/>
      <c r="L16" s="2"/>
      <c r="M16" s="2"/>
      <c r="N16" s="2">
        <v>240</v>
      </c>
      <c r="O16" s="3">
        <f t="shared" si="2"/>
        <v>11123.88</v>
      </c>
      <c r="P16" s="2"/>
      <c r="Q16" s="2"/>
      <c r="R16" s="2">
        <v>1845.91</v>
      </c>
      <c r="S16" s="2">
        <v>9277.97</v>
      </c>
      <c r="T16" s="2"/>
      <c r="U16" s="2"/>
      <c r="V16" s="2"/>
      <c r="W16" s="2"/>
      <c r="X16" s="3">
        <f t="shared" si="3"/>
        <v>127508.62999999999</v>
      </c>
    </row>
    <row r="17" spans="1:24" ht="12.75">
      <c r="A17" s="30" t="s">
        <v>13</v>
      </c>
      <c r="B17" s="2">
        <v>148526.26</v>
      </c>
      <c r="C17" s="2">
        <v>44210.9</v>
      </c>
      <c r="D17" s="2">
        <f t="shared" si="6"/>
        <v>192737.16</v>
      </c>
      <c r="E17" s="2">
        <v>42963.01</v>
      </c>
      <c r="F17" s="3">
        <f t="shared" si="1"/>
        <v>87826.13999999998</v>
      </c>
      <c r="G17" s="2">
        <v>57031.1</v>
      </c>
      <c r="H17" s="2">
        <v>6664.42</v>
      </c>
      <c r="I17" s="2">
        <v>8870</v>
      </c>
      <c r="J17" s="2"/>
      <c r="K17" s="2"/>
      <c r="L17" s="2"/>
      <c r="M17" s="2"/>
      <c r="N17" s="2">
        <v>240</v>
      </c>
      <c r="O17" s="3">
        <f t="shared" si="2"/>
        <v>15020.619999999999</v>
      </c>
      <c r="P17" s="2"/>
      <c r="Q17" s="2"/>
      <c r="R17" s="2">
        <v>2263.16</v>
      </c>
      <c r="S17" s="2">
        <v>12757.46</v>
      </c>
      <c r="T17" s="2"/>
      <c r="U17" s="2"/>
      <c r="V17" s="2"/>
      <c r="W17" s="2"/>
      <c r="X17" s="3">
        <f t="shared" si="3"/>
        <v>323526.31</v>
      </c>
    </row>
    <row r="18" spans="1:24" ht="12.75">
      <c r="A18" s="30" t="s">
        <v>24</v>
      </c>
      <c r="B18" s="2">
        <v>136536.16</v>
      </c>
      <c r="C18" s="2">
        <v>45942.38</v>
      </c>
      <c r="D18" s="2">
        <f t="shared" si="6"/>
        <v>182478.54</v>
      </c>
      <c r="E18" s="2">
        <v>40676.27</v>
      </c>
      <c r="F18" s="3">
        <f t="shared" si="1"/>
        <v>33465.229999999996</v>
      </c>
      <c r="G18" s="2">
        <v>21415</v>
      </c>
      <c r="H18" s="2">
        <v>6414.3</v>
      </c>
      <c r="I18" s="2">
        <v>270</v>
      </c>
      <c r="J18" s="2"/>
      <c r="K18" s="2"/>
      <c r="L18" s="2"/>
      <c r="M18" s="2"/>
      <c r="N18" s="2">
        <v>240</v>
      </c>
      <c r="O18" s="3">
        <f t="shared" si="2"/>
        <v>5125.93</v>
      </c>
      <c r="P18" s="2"/>
      <c r="Q18" s="2"/>
      <c r="R18" s="2">
        <v>5125.93</v>
      </c>
      <c r="S18" s="2"/>
      <c r="T18" s="2"/>
      <c r="U18" s="2"/>
      <c r="V18" s="2"/>
      <c r="W18" s="2"/>
      <c r="X18" s="3">
        <f t="shared" si="3"/>
        <v>256620.03999999998</v>
      </c>
    </row>
    <row r="19" spans="1:24" ht="12.75">
      <c r="A19" s="30" t="s">
        <v>14</v>
      </c>
      <c r="B19" s="2">
        <v>133306.72</v>
      </c>
      <c r="C19" s="2">
        <v>32554.73</v>
      </c>
      <c r="D19" s="2">
        <f t="shared" si="6"/>
        <v>165861.45</v>
      </c>
      <c r="E19" s="2">
        <v>36972.15</v>
      </c>
      <c r="F19" s="3">
        <f t="shared" si="1"/>
        <v>57887.850000000006</v>
      </c>
      <c r="G19" s="2">
        <v>21989</v>
      </c>
      <c r="H19" s="2">
        <v>6431.7</v>
      </c>
      <c r="I19" s="2">
        <v>270</v>
      </c>
      <c r="J19" s="2"/>
      <c r="K19" s="2"/>
      <c r="L19" s="2"/>
      <c r="M19" s="2"/>
      <c r="N19" s="2">
        <v>240</v>
      </c>
      <c r="O19" s="3">
        <f t="shared" si="2"/>
        <v>28957.15</v>
      </c>
      <c r="P19" s="2"/>
      <c r="Q19" s="2"/>
      <c r="R19" s="2">
        <v>2341.25</v>
      </c>
      <c r="S19" s="2">
        <v>5.9</v>
      </c>
      <c r="T19" s="2">
        <v>26610</v>
      </c>
      <c r="U19" s="2"/>
      <c r="V19" s="2"/>
      <c r="W19" s="2"/>
      <c r="X19" s="3">
        <f t="shared" si="3"/>
        <v>260721.45</v>
      </c>
    </row>
    <row r="20" spans="1:24" ht="12.75">
      <c r="A20" s="30" t="s">
        <v>15</v>
      </c>
      <c r="B20" s="2">
        <v>179587.67</v>
      </c>
      <c r="C20" s="2">
        <v>60507.9</v>
      </c>
      <c r="D20" s="2">
        <f t="shared" si="6"/>
        <v>240095.57</v>
      </c>
      <c r="E20" s="2">
        <v>53519.67</v>
      </c>
      <c r="F20" s="3">
        <f t="shared" si="1"/>
        <v>38351.78</v>
      </c>
      <c r="G20" s="2">
        <v>14710</v>
      </c>
      <c r="H20" s="2">
        <v>9638.55</v>
      </c>
      <c r="I20" s="2">
        <v>270</v>
      </c>
      <c r="J20" s="2"/>
      <c r="K20" s="2"/>
      <c r="L20" s="2"/>
      <c r="M20" s="2"/>
      <c r="N20" s="2">
        <v>240</v>
      </c>
      <c r="O20" s="3">
        <f t="shared" si="2"/>
        <v>13493.23</v>
      </c>
      <c r="P20" s="2"/>
      <c r="Q20" s="2">
        <v>2800</v>
      </c>
      <c r="R20" s="2">
        <v>2656.39</v>
      </c>
      <c r="S20" s="2">
        <v>8036.84</v>
      </c>
      <c r="T20" s="2"/>
      <c r="U20" s="2"/>
      <c r="V20" s="2"/>
      <c r="W20" s="2"/>
      <c r="X20" s="3">
        <f t="shared" si="3"/>
        <v>331967.02</v>
      </c>
    </row>
    <row r="21" spans="1:24" ht="12.75">
      <c r="A21" s="34" t="s">
        <v>38</v>
      </c>
      <c r="B21" s="2">
        <v>49665.71</v>
      </c>
      <c r="C21" s="2">
        <v>31821.53</v>
      </c>
      <c r="D21" s="2">
        <f t="shared" si="6"/>
        <v>81487.23999999999</v>
      </c>
      <c r="E21" s="2">
        <v>18164.31</v>
      </c>
      <c r="F21" s="3">
        <f t="shared" si="1"/>
        <v>13935.79</v>
      </c>
      <c r="G21" s="2">
        <v>1015.3</v>
      </c>
      <c r="H21" s="2">
        <v>3630.75</v>
      </c>
      <c r="I21" s="2">
        <v>1770</v>
      </c>
      <c r="J21" s="2"/>
      <c r="K21" s="2"/>
      <c r="L21" s="2"/>
      <c r="M21" s="2"/>
      <c r="N21" s="2">
        <v>1174.2</v>
      </c>
      <c r="O21" s="3">
        <f t="shared" si="2"/>
        <v>6345.54</v>
      </c>
      <c r="P21" s="2"/>
      <c r="Q21" s="2"/>
      <c r="R21" s="2">
        <v>2873.92</v>
      </c>
      <c r="S21" s="2">
        <v>3471.62</v>
      </c>
      <c r="T21" s="2"/>
      <c r="U21" s="2"/>
      <c r="V21" s="2"/>
      <c r="W21" s="2"/>
      <c r="X21" s="3">
        <f t="shared" si="3"/>
        <v>113587.34</v>
      </c>
    </row>
    <row r="22" spans="1:24" ht="12.75">
      <c r="A22" s="30" t="s">
        <v>16</v>
      </c>
      <c r="B22" s="2">
        <v>94080.92</v>
      </c>
      <c r="C22" s="2">
        <v>13383.46</v>
      </c>
      <c r="D22" s="2">
        <f t="shared" si="6"/>
        <v>107464.38</v>
      </c>
      <c r="E22" s="2">
        <v>23954.87</v>
      </c>
      <c r="F22" s="3">
        <f t="shared" si="1"/>
        <v>30538.440000000002</v>
      </c>
      <c r="G22" s="2">
        <v>20000</v>
      </c>
      <c r="H22" s="2">
        <v>5909.18</v>
      </c>
      <c r="I22" s="2">
        <v>270</v>
      </c>
      <c r="J22" s="2"/>
      <c r="K22" s="2"/>
      <c r="L22" s="2"/>
      <c r="M22" s="2"/>
      <c r="N22" s="2">
        <v>240</v>
      </c>
      <c r="O22" s="3">
        <f t="shared" si="2"/>
        <v>4119.26</v>
      </c>
      <c r="P22" s="2"/>
      <c r="Q22" s="2"/>
      <c r="R22" s="2">
        <v>712.55</v>
      </c>
      <c r="S22" s="2">
        <v>3406.71</v>
      </c>
      <c r="T22" s="2"/>
      <c r="U22" s="2"/>
      <c r="V22" s="2"/>
      <c r="W22" s="2"/>
      <c r="X22" s="3">
        <f t="shared" si="3"/>
        <v>161957.69</v>
      </c>
    </row>
    <row r="23" spans="1:24" ht="12.75">
      <c r="A23" s="30" t="s">
        <v>17</v>
      </c>
      <c r="B23" s="2">
        <v>219047.09</v>
      </c>
      <c r="C23" s="2">
        <v>59902.06</v>
      </c>
      <c r="D23" s="2">
        <f aca="true" t="shared" si="7" ref="D23:D35">SUM(B23:C23)</f>
        <v>278949.15</v>
      </c>
      <c r="E23" s="2">
        <v>62180.52</v>
      </c>
      <c r="F23" s="3">
        <f t="shared" si="1"/>
        <v>93175.37</v>
      </c>
      <c r="G23" s="2">
        <v>21415</v>
      </c>
      <c r="H23" s="2">
        <v>18902.62</v>
      </c>
      <c r="I23" s="2">
        <v>49550</v>
      </c>
      <c r="J23" s="2"/>
      <c r="K23" s="2"/>
      <c r="L23" s="2"/>
      <c r="M23" s="2"/>
      <c r="N23" s="2">
        <v>240</v>
      </c>
      <c r="O23" s="3">
        <f t="shared" si="2"/>
        <v>3067.75</v>
      </c>
      <c r="P23" s="2"/>
      <c r="Q23" s="2"/>
      <c r="R23" s="2">
        <v>3067.75</v>
      </c>
      <c r="S23" s="3"/>
      <c r="T23" s="2"/>
      <c r="U23" s="2"/>
      <c r="V23" s="2"/>
      <c r="W23" s="2"/>
      <c r="X23" s="3">
        <f t="shared" si="3"/>
        <v>434305.04000000004</v>
      </c>
    </row>
    <row r="24" spans="1:24" ht="12.75">
      <c r="A24" s="30" t="s">
        <v>18</v>
      </c>
      <c r="B24" s="2">
        <v>101636.58</v>
      </c>
      <c r="C24" s="2">
        <v>35379.42</v>
      </c>
      <c r="D24" s="2">
        <f t="shared" si="7"/>
        <v>137016</v>
      </c>
      <c r="E24" s="2">
        <v>30542.22</v>
      </c>
      <c r="F24" s="3">
        <f t="shared" si="1"/>
        <v>67462.81</v>
      </c>
      <c r="G24" s="2">
        <v>21415</v>
      </c>
      <c r="H24" s="2">
        <v>6111.06</v>
      </c>
      <c r="I24" s="2">
        <v>32282.64</v>
      </c>
      <c r="J24" s="2"/>
      <c r="K24" s="2"/>
      <c r="L24" s="2"/>
      <c r="M24" s="2"/>
      <c r="N24" s="2">
        <v>240</v>
      </c>
      <c r="O24" s="3">
        <f t="shared" si="2"/>
        <v>7414.110000000001</v>
      </c>
      <c r="P24" s="2">
        <v>-2998</v>
      </c>
      <c r="Q24" s="2"/>
      <c r="R24" s="2">
        <v>2823.72</v>
      </c>
      <c r="S24" s="2">
        <v>7588.39</v>
      </c>
      <c r="T24" s="2"/>
      <c r="U24" s="2"/>
      <c r="V24" s="2"/>
      <c r="W24" s="2"/>
      <c r="X24" s="3">
        <f t="shared" si="3"/>
        <v>235021.03</v>
      </c>
    </row>
    <row r="25" spans="1:24" ht="12.75">
      <c r="A25" s="30" t="s">
        <v>27</v>
      </c>
      <c r="B25" s="2">
        <v>51061.61</v>
      </c>
      <c r="C25" s="2">
        <v>22017.61</v>
      </c>
      <c r="D25" s="2">
        <f t="shared" si="7"/>
        <v>73079.22</v>
      </c>
      <c r="E25" s="2">
        <v>16290.08</v>
      </c>
      <c r="F25" s="3">
        <f t="shared" si="1"/>
        <v>11145.41</v>
      </c>
      <c r="G25" s="2"/>
      <c r="H25" s="2">
        <v>2824.12</v>
      </c>
      <c r="I25" s="2">
        <v>270</v>
      </c>
      <c r="J25" s="2"/>
      <c r="K25" s="2"/>
      <c r="L25" s="2"/>
      <c r="M25" s="2"/>
      <c r="N25" s="2">
        <v>240</v>
      </c>
      <c r="O25" s="3">
        <f t="shared" si="2"/>
        <v>7811.29</v>
      </c>
      <c r="P25" s="2"/>
      <c r="Q25" s="2"/>
      <c r="R25" s="2">
        <v>1704</v>
      </c>
      <c r="S25" s="2">
        <v>6107.29</v>
      </c>
      <c r="T25" s="2"/>
      <c r="U25" s="2"/>
      <c r="V25" s="2"/>
      <c r="W25" s="2"/>
      <c r="X25" s="3">
        <f t="shared" si="3"/>
        <v>100514.71</v>
      </c>
    </row>
    <row r="26" spans="1:24" ht="12.75">
      <c r="A26" s="30" t="s">
        <v>33</v>
      </c>
      <c r="B26" s="2">
        <v>19060.66</v>
      </c>
      <c r="C26" s="2"/>
      <c r="D26" s="2">
        <f t="shared" si="7"/>
        <v>19060.66</v>
      </c>
      <c r="E26" s="2">
        <v>4248.81</v>
      </c>
      <c r="F26" s="3">
        <f t="shared" si="1"/>
        <v>3897.92</v>
      </c>
      <c r="G26" s="2"/>
      <c r="H26" s="2">
        <v>3897.92</v>
      </c>
      <c r="I26" s="2"/>
      <c r="J26" s="2"/>
      <c r="K26" s="2"/>
      <c r="L26" s="2"/>
      <c r="M26" s="2"/>
      <c r="N26" s="2"/>
      <c r="O26" s="3">
        <f t="shared" si="2"/>
        <v>0</v>
      </c>
      <c r="P26" s="2"/>
      <c r="Q26" s="2"/>
      <c r="R26" s="2"/>
      <c r="S26" s="2"/>
      <c r="T26" s="2"/>
      <c r="U26" s="2"/>
      <c r="V26" s="2"/>
      <c r="W26" s="2"/>
      <c r="X26" s="3">
        <f t="shared" si="3"/>
        <v>27207.39</v>
      </c>
    </row>
    <row r="27" spans="1:24" ht="12.75">
      <c r="A27" s="30" t="s">
        <v>19</v>
      </c>
      <c r="B27" s="2">
        <v>66290.95</v>
      </c>
      <c r="C27" s="2">
        <v>35208.96</v>
      </c>
      <c r="D27" s="2">
        <f t="shared" si="7"/>
        <v>101499.91</v>
      </c>
      <c r="E27" s="2">
        <v>22625.33</v>
      </c>
      <c r="F27" s="3">
        <f t="shared" si="1"/>
        <v>14922.6</v>
      </c>
      <c r="G27" s="2"/>
      <c r="H27" s="2">
        <v>2135.01</v>
      </c>
      <c r="I27" s="2">
        <v>270</v>
      </c>
      <c r="J27" s="2"/>
      <c r="K27" s="2"/>
      <c r="L27" s="2"/>
      <c r="M27" s="2"/>
      <c r="N27" s="2">
        <v>240</v>
      </c>
      <c r="O27" s="3">
        <f t="shared" si="2"/>
        <v>12277.59</v>
      </c>
      <c r="P27" s="2"/>
      <c r="Q27" s="2"/>
      <c r="R27" s="2">
        <v>2452.81</v>
      </c>
      <c r="S27" s="2">
        <v>9824.78</v>
      </c>
      <c r="T27" s="2"/>
      <c r="U27" s="2"/>
      <c r="V27" s="2"/>
      <c r="W27" s="2"/>
      <c r="X27" s="3">
        <f t="shared" si="3"/>
        <v>139047.84</v>
      </c>
    </row>
    <row r="28" spans="1:24" ht="12.75">
      <c r="A28" s="30" t="s">
        <v>20</v>
      </c>
      <c r="B28" s="2"/>
      <c r="C28" s="2"/>
      <c r="D28" s="2">
        <f t="shared" si="7"/>
        <v>0</v>
      </c>
      <c r="E28" s="2"/>
      <c r="F28" s="3">
        <f t="shared" si="1"/>
        <v>0</v>
      </c>
      <c r="G28" s="2"/>
      <c r="H28" s="2"/>
      <c r="I28" s="2"/>
      <c r="J28" s="2"/>
      <c r="K28" s="2"/>
      <c r="L28" s="2"/>
      <c r="M28" s="2"/>
      <c r="N28" s="2"/>
      <c r="O28" s="3">
        <f t="shared" si="2"/>
        <v>0</v>
      </c>
      <c r="P28" s="2"/>
      <c r="Q28" s="2"/>
      <c r="R28" s="2"/>
      <c r="S28" s="2"/>
      <c r="T28" s="2"/>
      <c r="U28" s="2"/>
      <c r="V28" s="2"/>
      <c r="W28" s="2"/>
      <c r="X28" s="3">
        <f t="shared" si="3"/>
        <v>0</v>
      </c>
    </row>
    <row r="29" spans="1:24" ht="12.75">
      <c r="A29" s="30" t="s">
        <v>21</v>
      </c>
      <c r="B29" s="2">
        <v>164119.58</v>
      </c>
      <c r="C29" s="2">
        <v>33960.3</v>
      </c>
      <c r="D29" s="2">
        <f t="shared" si="7"/>
        <v>198079.88</v>
      </c>
      <c r="E29" s="2">
        <v>44153.96</v>
      </c>
      <c r="F29" s="3">
        <f t="shared" si="1"/>
        <v>20456.04</v>
      </c>
      <c r="G29" s="2">
        <v>6000</v>
      </c>
      <c r="H29" s="2">
        <v>9861.52</v>
      </c>
      <c r="I29" s="2">
        <v>270</v>
      </c>
      <c r="J29" s="2"/>
      <c r="K29" s="2"/>
      <c r="L29" s="2"/>
      <c r="M29" s="2"/>
      <c r="N29" s="2">
        <v>240</v>
      </c>
      <c r="O29" s="3">
        <f t="shared" si="2"/>
        <v>4084.5199999999995</v>
      </c>
      <c r="P29" s="2"/>
      <c r="Q29" s="2">
        <v>1108.8</v>
      </c>
      <c r="R29" s="2">
        <v>2975.72</v>
      </c>
      <c r="S29" s="2"/>
      <c r="T29" s="2"/>
      <c r="U29" s="2"/>
      <c r="V29" s="2"/>
      <c r="W29" s="2"/>
      <c r="X29" s="3">
        <f t="shared" si="3"/>
        <v>262689.88</v>
      </c>
    </row>
    <row r="30" spans="1:24" ht="12.75">
      <c r="A30" s="30" t="s">
        <v>22</v>
      </c>
      <c r="B30" s="2">
        <v>88203.87</v>
      </c>
      <c r="C30" s="2">
        <v>24104.11</v>
      </c>
      <c r="D30" s="2">
        <f t="shared" si="7"/>
        <v>112307.98</v>
      </c>
      <c r="E30" s="2">
        <v>25034.56</v>
      </c>
      <c r="F30" s="3">
        <f t="shared" si="1"/>
        <v>18394.33</v>
      </c>
      <c r="G30" s="2">
        <v>10000</v>
      </c>
      <c r="H30" s="2">
        <v>5616.43</v>
      </c>
      <c r="I30" s="2">
        <v>270</v>
      </c>
      <c r="J30" s="2"/>
      <c r="K30" s="2"/>
      <c r="L30" s="2"/>
      <c r="M30" s="2"/>
      <c r="N30" s="2">
        <v>240</v>
      </c>
      <c r="O30" s="3">
        <f t="shared" si="2"/>
        <v>2267.9</v>
      </c>
      <c r="P30" s="2"/>
      <c r="Q30" s="2"/>
      <c r="R30" s="2">
        <v>814.35</v>
      </c>
      <c r="S30" s="2">
        <v>1453.55</v>
      </c>
      <c r="T30" s="2"/>
      <c r="U30" s="2"/>
      <c r="V30" s="2"/>
      <c r="W30" s="2"/>
      <c r="X30" s="3">
        <f t="shared" si="3"/>
        <v>155736.87</v>
      </c>
    </row>
    <row r="31" spans="1:24" ht="12.75">
      <c r="A31" s="30" t="s">
        <v>23</v>
      </c>
      <c r="B31" s="2">
        <v>181171.27</v>
      </c>
      <c r="C31" s="2">
        <v>60297.09</v>
      </c>
      <c r="D31" s="2">
        <f t="shared" si="7"/>
        <v>241468.36</v>
      </c>
      <c r="E31" s="2">
        <v>53825.66</v>
      </c>
      <c r="F31" s="3">
        <f t="shared" si="1"/>
        <v>84460.62</v>
      </c>
      <c r="G31" s="2">
        <v>63528</v>
      </c>
      <c r="H31" s="2">
        <v>11356.5</v>
      </c>
      <c r="I31" s="2">
        <v>270</v>
      </c>
      <c r="J31" s="2"/>
      <c r="K31" s="2"/>
      <c r="L31" s="2"/>
      <c r="M31" s="2"/>
      <c r="N31" s="2">
        <v>240</v>
      </c>
      <c r="O31" s="3">
        <f t="shared" si="2"/>
        <v>9066.119999999999</v>
      </c>
      <c r="P31" s="2"/>
      <c r="Q31" s="2"/>
      <c r="R31" s="2">
        <v>3395.47</v>
      </c>
      <c r="S31" s="47">
        <v>5670.65</v>
      </c>
      <c r="T31" s="2"/>
      <c r="U31" s="2"/>
      <c r="V31" s="2"/>
      <c r="W31" s="2"/>
      <c r="X31" s="3">
        <f t="shared" si="3"/>
        <v>379754.64</v>
      </c>
    </row>
    <row r="32" spans="1:24" ht="12.75">
      <c r="A32" s="1"/>
      <c r="B32" s="2"/>
      <c r="C32" s="2"/>
      <c r="D32" s="2">
        <f t="shared" si="7"/>
        <v>0</v>
      </c>
      <c r="E32" s="2"/>
      <c r="F32" s="3">
        <f t="shared" si="1"/>
        <v>0</v>
      </c>
      <c r="G32" s="2"/>
      <c r="H32" s="2"/>
      <c r="I32" s="2"/>
      <c r="J32" s="2"/>
      <c r="K32" s="2"/>
      <c r="L32" s="2"/>
      <c r="M32" s="2"/>
      <c r="N32" s="2"/>
      <c r="O32" s="3">
        <f t="shared" si="2"/>
        <v>0</v>
      </c>
      <c r="P32" s="2"/>
      <c r="Q32" s="2"/>
      <c r="R32" s="2"/>
      <c r="S32" s="2"/>
      <c r="T32" s="2"/>
      <c r="U32" s="2"/>
      <c r="V32" s="2"/>
      <c r="W32" s="2"/>
      <c r="X32" s="3">
        <f t="shared" si="3"/>
        <v>0</v>
      </c>
    </row>
    <row r="33" spans="1:24" ht="12.75">
      <c r="A33" s="1"/>
      <c r="B33" s="2"/>
      <c r="C33" s="2"/>
      <c r="D33" s="2">
        <f t="shared" si="7"/>
        <v>0</v>
      </c>
      <c r="E33" s="2"/>
      <c r="F33" s="3">
        <f t="shared" si="1"/>
        <v>0</v>
      </c>
      <c r="G33" s="2"/>
      <c r="H33" s="2"/>
      <c r="I33" s="2"/>
      <c r="J33" s="2"/>
      <c r="K33" s="2"/>
      <c r="L33" s="2"/>
      <c r="M33" s="2"/>
      <c r="N33" s="2"/>
      <c r="O33" s="3">
        <f t="shared" si="2"/>
        <v>0</v>
      </c>
      <c r="P33" s="2"/>
      <c r="Q33" s="2"/>
      <c r="R33" s="2"/>
      <c r="S33" s="2"/>
      <c r="T33" s="2"/>
      <c r="U33" s="2"/>
      <c r="V33" s="2"/>
      <c r="W33" s="2"/>
      <c r="X33" s="3">
        <f t="shared" si="3"/>
        <v>0</v>
      </c>
    </row>
    <row r="34" spans="1:24" ht="12.75">
      <c r="A34" s="1"/>
      <c r="B34" s="2"/>
      <c r="C34" s="2"/>
      <c r="D34" s="2">
        <f t="shared" si="7"/>
        <v>0</v>
      </c>
      <c r="E34" s="2"/>
      <c r="F34" s="3">
        <f t="shared" si="1"/>
        <v>0</v>
      </c>
      <c r="G34" s="2"/>
      <c r="H34" s="2"/>
      <c r="I34" s="2"/>
      <c r="J34" s="2"/>
      <c r="K34" s="2"/>
      <c r="L34" s="2"/>
      <c r="M34" s="2"/>
      <c r="N34" s="2"/>
      <c r="O34" s="3">
        <f t="shared" si="2"/>
        <v>0</v>
      </c>
      <c r="P34" s="2"/>
      <c r="Q34" s="2"/>
      <c r="R34" s="2"/>
      <c r="S34" s="2"/>
      <c r="T34" s="2"/>
      <c r="U34" s="2"/>
      <c r="V34" s="2"/>
      <c r="W34" s="2"/>
      <c r="X34" s="3">
        <f t="shared" si="3"/>
        <v>0</v>
      </c>
    </row>
    <row r="35" spans="1:24" ht="12.75">
      <c r="A35" s="6"/>
      <c r="B35" s="2"/>
      <c r="C35" s="2"/>
      <c r="D35" s="2">
        <f t="shared" si="7"/>
        <v>0</v>
      </c>
      <c r="E35" s="2"/>
      <c r="F35" s="3">
        <f t="shared" si="1"/>
        <v>0</v>
      </c>
      <c r="G35" s="2"/>
      <c r="H35" s="2"/>
      <c r="I35" s="2"/>
      <c r="J35" s="2"/>
      <c r="K35" s="2"/>
      <c r="L35" s="2"/>
      <c r="M35" s="2"/>
      <c r="N35" s="2"/>
      <c r="O35" s="3">
        <f t="shared" si="2"/>
        <v>0</v>
      </c>
      <c r="P35" s="2"/>
      <c r="Q35" s="2"/>
      <c r="R35" s="2"/>
      <c r="S35" s="2"/>
      <c r="T35" s="2"/>
      <c r="U35" s="2"/>
      <c r="V35" s="2"/>
      <c r="W35" s="2"/>
      <c r="X35" s="3">
        <f t="shared" si="3"/>
        <v>0</v>
      </c>
    </row>
    <row r="36" spans="1:24" ht="12.75">
      <c r="A36" s="1" t="s">
        <v>6</v>
      </c>
      <c r="B36" s="3">
        <f aca="true" t="shared" si="8" ref="B36:H36">SUM(B9:B35)</f>
        <v>2429441.9699999997</v>
      </c>
      <c r="C36" s="3">
        <f t="shared" si="8"/>
        <v>768689.13</v>
      </c>
      <c r="D36" s="3">
        <f t="shared" si="8"/>
        <v>3198131.1</v>
      </c>
      <c r="E36" s="3">
        <f>SUM(E9:E35)</f>
        <v>712894.9600000001</v>
      </c>
      <c r="F36" s="3">
        <f t="shared" si="1"/>
        <v>806056.94</v>
      </c>
      <c r="G36" s="2">
        <f t="shared" si="8"/>
        <v>364876.4</v>
      </c>
      <c r="H36" s="2">
        <f t="shared" si="8"/>
        <v>155617.58999999997</v>
      </c>
      <c r="I36" s="2">
        <f>SUM(I9:I35)</f>
        <v>96252.64</v>
      </c>
      <c r="J36" s="2">
        <f>SUM(J9:J35)</f>
        <v>0</v>
      </c>
      <c r="K36" s="2"/>
      <c r="L36" s="2"/>
      <c r="M36" s="2"/>
      <c r="N36" s="2">
        <f>SUM(N9:N35)</f>
        <v>5254.2</v>
      </c>
      <c r="O36" s="2">
        <f>SUM(O9:O35)</f>
        <v>184056.11</v>
      </c>
      <c r="P36" s="2">
        <f>SUM(P10:P35)</f>
        <v>-4498</v>
      </c>
      <c r="Q36" s="2">
        <f>SUM(Q9:Q35)</f>
        <v>16553.6</v>
      </c>
      <c r="R36" s="2">
        <f>SUM(R9:R35)</f>
        <v>46869.34</v>
      </c>
      <c r="S36" s="3">
        <f>SUM(S9:S35)</f>
        <v>98521.16999999998</v>
      </c>
      <c r="T36" s="3">
        <f>SUM(T10:T35)</f>
        <v>26610</v>
      </c>
      <c r="U36" s="3">
        <f>SUM(U10:U35)</f>
        <v>0</v>
      </c>
      <c r="V36" s="3">
        <f>SUM(V9:V35)</f>
        <v>0</v>
      </c>
      <c r="W36" s="2"/>
      <c r="X36" s="3">
        <f t="shared" si="3"/>
        <v>4717083</v>
      </c>
    </row>
    <row r="37" spans="1:24" ht="12.75">
      <c r="A37" s="1" t="s">
        <v>25</v>
      </c>
      <c r="B37" s="3">
        <f>SUM(B36,B8)</f>
        <v>3191302.2399999998</v>
      </c>
      <c r="C37" s="3">
        <f>SUM(C36,C8)</f>
        <v>963065.17</v>
      </c>
      <c r="D37" s="3">
        <f>D8+D36</f>
        <v>4154367.41</v>
      </c>
      <c r="E37" s="3">
        <f>E8+E36</f>
        <v>926049.4600000001</v>
      </c>
      <c r="F37" s="3">
        <f>G37+H37+I37+N37+O37+U37</f>
        <v>919461.01</v>
      </c>
      <c r="G37" s="2">
        <f>G8+G36</f>
        <v>364876.4</v>
      </c>
      <c r="H37" s="2">
        <f>H8+H36</f>
        <v>225154.88999999996</v>
      </c>
      <c r="I37" s="2">
        <f>I8+I36</f>
        <v>96792.64</v>
      </c>
      <c r="J37" s="2">
        <f>J8+J36</f>
        <v>0</v>
      </c>
      <c r="K37" s="2"/>
      <c r="L37" s="2"/>
      <c r="M37" s="2"/>
      <c r="N37" s="2">
        <f>N8+N36</f>
        <v>5734.2</v>
      </c>
      <c r="O37" s="3">
        <f>P37+Q37+R37+S37+T37</f>
        <v>226902.87999999998</v>
      </c>
      <c r="P37" s="2">
        <f aca="true" t="shared" si="9" ref="P37:U37">P8+P36</f>
        <v>-4498</v>
      </c>
      <c r="Q37" s="3">
        <f t="shared" si="9"/>
        <v>23482.28</v>
      </c>
      <c r="R37" s="3">
        <f t="shared" si="9"/>
        <v>63058.579999999994</v>
      </c>
      <c r="S37" s="3">
        <f t="shared" si="9"/>
        <v>117948.45999999999</v>
      </c>
      <c r="T37" s="3">
        <f t="shared" si="9"/>
        <v>26911.56</v>
      </c>
      <c r="U37" s="3">
        <f t="shared" si="9"/>
        <v>0</v>
      </c>
      <c r="V37" s="3">
        <f>SUM(V36,V8)</f>
        <v>0</v>
      </c>
      <c r="W37" s="2"/>
      <c r="X37" s="3">
        <f>D37+E37+F37+U37+V37</f>
        <v>5999877.88</v>
      </c>
    </row>
    <row r="38" spans="1:24" ht="12.75">
      <c r="A38" s="20" t="s">
        <v>57</v>
      </c>
      <c r="B38" s="8">
        <v>2111</v>
      </c>
      <c r="C38" s="1">
        <v>2111</v>
      </c>
      <c r="D38" s="1">
        <v>2110</v>
      </c>
      <c r="E38" s="1">
        <v>2120</v>
      </c>
      <c r="F38" s="1">
        <v>2200</v>
      </c>
      <c r="G38" s="1">
        <v>2210</v>
      </c>
      <c r="H38" s="1">
        <v>2230</v>
      </c>
      <c r="I38" s="1">
        <v>2240</v>
      </c>
      <c r="J38" s="1">
        <v>2800</v>
      </c>
      <c r="K38" s="1"/>
      <c r="L38" s="1"/>
      <c r="M38" s="1"/>
      <c r="N38" s="1">
        <v>2250</v>
      </c>
      <c r="O38" s="1">
        <v>2270</v>
      </c>
      <c r="P38" s="1">
        <v>2271</v>
      </c>
      <c r="Q38" s="1">
        <v>2272</v>
      </c>
      <c r="R38" s="1">
        <v>2273</v>
      </c>
      <c r="S38" s="1">
        <v>2274</v>
      </c>
      <c r="T38" s="1">
        <v>2275</v>
      </c>
      <c r="U38" s="1">
        <v>2282</v>
      </c>
      <c r="V38" s="1">
        <v>2730</v>
      </c>
      <c r="W38" s="2"/>
      <c r="X38" s="3"/>
    </row>
  </sheetData>
  <sheetProtection/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7">
      <selection activeCell="I33" sqref="I33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4.75390625" style="0" customWidth="1"/>
    <col min="5" max="5" width="18.75390625" style="0" customWidth="1"/>
    <col min="6" max="6" width="12.25390625" style="0" customWidth="1"/>
    <col min="7" max="7" width="13.625" style="0" customWidth="1"/>
    <col min="8" max="8" width="12.875" style="0" customWidth="1"/>
    <col min="9" max="9" width="13.00390625" style="0" customWidth="1"/>
    <col min="10" max="10" width="12.00390625" style="0" customWidth="1"/>
    <col min="11" max="11" width="5.125" style="0" customWidth="1"/>
    <col min="12" max="12" width="6.125" style="0" customWidth="1"/>
    <col min="13" max="13" width="5.875" style="0" customWidth="1"/>
    <col min="14" max="14" width="12.25390625" style="0" customWidth="1"/>
    <col min="15" max="15" width="13.625" style="0" bestFit="1" customWidth="1"/>
    <col min="16" max="16" width="12.00390625" style="0" customWidth="1"/>
    <col min="17" max="17" width="10.875" style="0" customWidth="1"/>
    <col min="18" max="18" width="11.875" style="0" customWidth="1"/>
    <col min="19" max="19" width="14.375" style="0" customWidth="1"/>
    <col min="20" max="20" width="9.875" style="0" customWidth="1"/>
    <col min="21" max="21" width="11.875" style="0" customWidth="1"/>
    <col min="22" max="22" width="7.375" style="0" customWidth="1"/>
    <col min="23" max="23" width="6.25390625" style="0" customWidth="1"/>
    <col min="24" max="24" width="16.00390625" style="0" customWidth="1"/>
  </cols>
  <sheetData>
    <row r="1" spans="1:24" ht="12.75">
      <c r="A1" s="34" t="s">
        <v>0</v>
      </c>
      <c r="B1" s="2">
        <f>SUM('за 10міс.19 р.'!B1+'листопад 19 р.'!B1)</f>
        <v>0</v>
      </c>
      <c r="C1" s="2">
        <f>SUM('за 10міс.19 р.'!C1+'листопад 19 р.'!C1)</f>
        <v>0</v>
      </c>
      <c r="D1" s="2">
        <f>SUM('за 10міс.19 р.'!D1+'листопад 19 р.'!D1)</f>
        <v>0</v>
      </c>
      <c r="E1" s="2">
        <f>SUM('за 10міс.19 р.'!E1+'листопад 19 р.'!E1)</f>
        <v>0</v>
      </c>
      <c r="F1" s="2">
        <f>SUM('за 10міс.19 р.'!F1+'листопад 19 р.'!F1)</f>
        <v>0</v>
      </c>
      <c r="G1" s="2">
        <f>SUM('за 10міс.19 р.'!G1+'листопад 19 р.'!G1)</f>
        <v>0</v>
      </c>
      <c r="H1" s="2">
        <f>SUM('за 10міс.19 р.'!H1+'листопад 19 р.'!H1)</f>
        <v>0</v>
      </c>
      <c r="I1" s="2">
        <f>SUM('за 10міс.19 р.'!I1+'листопад 19 р.'!I1)</f>
        <v>0</v>
      </c>
      <c r="J1" s="2">
        <f>SUM('за 10міс.19 р.'!J1+'листопад 19 р.'!J1)</f>
        <v>0</v>
      </c>
      <c r="K1" s="2">
        <f>SUM('за 10міс.19 р.'!K1+'листопад 19 р.'!K1)</f>
        <v>0</v>
      </c>
      <c r="L1" s="2">
        <f>SUM('за 10міс.19 р.'!L1+'листопад 19 р.'!L1)</f>
        <v>0</v>
      </c>
      <c r="M1" s="2">
        <f>SUM('за 10міс.19 р.'!M1+'листопад 19 р.'!M1)</f>
        <v>0</v>
      </c>
      <c r="N1" s="2">
        <f>SUM('за 10міс.19 р.'!N1+'листопад 19 р.'!N1)</f>
        <v>0</v>
      </c>
      <c r="O1" s="2">
        <f>SUM('за 10міс.19 р.'!O1+'листопад 19 р.'!O1)</f>
        <v>0</v>
      </c>
      <c r="P1" s="2">
        <f>SUM('за 10міс.19 р.'!P1+'листопад 19 р.'!P1)</f>
        <v>0</v>
      </c>
      <c r="Q1" s="2">
        <f>SUM('за 10міс.19 р.'!Q1+'листопад 19 р.'!Q1)</f>
        <v>0</v>
      </c>
      <c r="R1" s="2">
        <f>SUM('за 10міс.19 р.'!R1+'листопад 19 р.'!R1)</f>
        <v>0</v>
      </c>
      <c r="S1" s="2">
        <f>SUM('за 10міс.19 р.'!S1+'листопад 19 р.'!S1)</f>
        <v>0</v>
      </c>
      <c r="T1" s="2">
        <f>SUM('за 10міс.19 р.'!T1+'листопад 19 р.'!T1)</f>
        <v>0</v>
      </c>
      <c r="U1" s="2">
        <f>SUM('за 10міс.19 р.'!U1+'листопад 19 р.'!U1)</f>
        <v>0</v>
      </c>
      <c r="V1" s="2">
        <f>SUM('за 10міс.19 р.'!V1+'листопад 19 р.'!V1)</f>
        <v>0</v>
      </c>
      <c r="W1" s="2">
        <f>SUM('за 10міс.19 р.'!W1+'листопад 19 р.'!W1)</f>
        <v>0</v>
      </c>
      <c r="X1" s="2">
        <f>SUM('за 10міс.19 р.'!X1+'листопад 19 р.'!X1)</f>
        <v>0</v>
      </c>
    </row>
    <row r="2" spans="1:24" ht="12.75">
      <c r="A2" s="34" t="s">
        <v>1</v>
      </c>
      <c r="B2" s="2">
        <f>SUM('за 10міс.19 р.'!B2+'листопад 19 р.'!B2)</f>
        <v>0</v>
      </c>
      <c r="C2" s="2">
        <f>SUM('за 10міс.19 р.'!C2+'листопад 19 р.'!C2)</f>
        <v>0</v>
      </c>
      <c r="D2" s="2">
        <f>SUM('за 10міс.19 р.'!D2+'листопад 19 р.'!D2)</f>
        <v>0</v>
      </c>
      <c r="E2" s="2">
        <f>SUM('за 10міс.19 р.'!E2+'листопад 19 р.'!E2)</f>
        <v>0</v>
      </c>
      <c r="F2" s="2">
        <f>SUM('за 10міс.19 р.'!F2+'листопад 19 р.'!F2)</f>
        <v>0</v>
      </c>
      <c r="G2" s="2">
        <f>SUM('за 10міс.19 р.'!G2+'листопад 19 р.'!G2)</f>
        <v>0</v>
      </c>
      <c r="H2" s="2">
        <f>SUM('за 10міс.19 р.'!H2+'листопад 19 р.'!H2)</f>
        <v>0</v>
      </c>
      <c r="I2" s="2">
        <f>SUM('за 10міс.19 р.'!I2+'листопад 19 р.'!I2)</f>
        <v>0</v>
      </c>
      <c r="J2" s="2">
        <f>SUM('за 10міс.19 р.'!J2+'листопад 19 р.'!J2)</f>
        <v>0</v>
      </c>
      <c r="K2" s="2">
        <f>SUM('за 10міс.19 р.'!K2+'листопад 19 р.'!K2)</f>
        <v>0</v>
      </c>
      <c r="L2" s="2">
        <f>SUM('за 10міс.19 р.'!L2+'листопад 19 р.'!L2)</f>
        <v>0</v>
      </c>
      <c r="M2" s="2">
        <f>SUM('за 10міс.19 р.'!M2+'листопад 19 р.'!M2)</f>
        <v>0</v>
      </c>
      <c r="N2" s="2">
        <f>SUM('за 10міс.19 р.'!N2+'листопад 19 р.'!N2)</f>
        <v>0</v>
      </c>
      <c r="O2" s="2">
        <f>SUM('за 10міс.19 р.'!O2+'листопад 19 р.'!O2)</f>
        <v>0</v>
      </c>
      <c r="P2" s="2">
        <f>SUM('за 10міс.19 р.'!P2+'листопад 19 р.'!P2)</f>
        <v>0</v>
      </c>
      <c r="Q2" s="2">
        <f>SUM('за 10міс.19 р.'!Q2+'листопад 19 р.'!Q2)</f>
        <v>0</v>
      </c>
      <c r="R2" s="2">
        <f>SUM('за 10міс.19 р.'!R2+'листопад 19 р.'!R2)</f>
        <v>0</v>
      </c>
      <c r="S2" s="2">
        <f>SUM('за 10міс.19 р.'!S2+'листопад 19 р.'!S2)</f>
        <v>0</v>
      </c>
      <c r="T2" s="2">
        <f>SUM('за 10міс.19 р.'!T2+'листопад 19 р.'!T2)</f>
        <v>0</v>
      </c>
      <c r="U2" s="2">
        <f>SUM('за 10міс.19 р.'!U2+'листопад 19 р.'!U2)</f>
        <v>0</v>
      </c>
      <c r="V2" s="2">
        <f>SUM('за 10міс.19 р.'!V2+'листопад 19 р.'!V2)</f>
        <v>0</v>
      </c>
      <c r="W2" s="2">
        <f>SUM('за 10міс.19 р.'!W2+'листопад 19 р.'!W2)</f>
        <v>0</v>
      </c>
      <c r="X2" s="2">
        <f>SUM('за 10міс.19 р.'!X2+'листопад 19 р.'!X2)</f>
        <v>0</v>
      </c>
    </row>
    <row r="3" spans="1:24" ht="12.75">
      <c r="A3" s="34" t="s">
        <v>2</v>
      </c>
      <c r="B3" s="2">
        <f>SUM('за 10міс.19 р.'!B3+'листопад 19 р.'!B3)</f>
        <v>0</v>
      </c>
      <c r="C3" s="2">
        <f>SUM('за 10міс.19 р.'!C3+'листопад 19 р.'!C3)</f>
        <v>0</v>
      </c>
      <c r="D3" s="2">
        <f>SUM('за 10міс.19 р.'!D3+'листопад 19 р.'!D3)</f>
        <v>0</v>
      </c>
      <c r="E3" s="2">
        <f>SUM('за 10міс.19 р.'!E3+'листопад 19 р.'!E3)</f>
        <v>0</v>
      </c>
      <c r="F3" s="2">
        <f>SUM('за 10міс.19 р.'!F3+'листопад 19 р.'!F3)</f>
        <v>0</v>
      </c>
      <c r="G3" s="2">
        <f>SUM('за 10міс.19 р.'!G3+'листопад 19 р.'!G3)</f>
        <v>0</v>
      </c>
      <c r="H3" s="2">
        <f>SUM('за 10міс.19 р.'!H3+'листопад 19 р.'!H3)</f>
        <v>0</v>
      </c>
      <c r="I3" s="2">
        <f>SUM('за 10міс.19 р.'!I3+'листопад 19 р.'!I3)</f>
        <v>0</v>
      </c>
      <c r="J3" s="2">
        <f>SUM('за 10міс.19 р.'!J3+'листопад 19 р.'!J3)</f>
        <v>0</v>
      </c>
      <c r="K3" s="2">
        <f>SUM('за 10міс.19 р.'!K3+'листопад 19 р.'!K3)</f>
        <v>0</v>
      </c>
      <c r="L3" s="2">
        <f>SUM('за 10міс.19 р.'!L3+'листопад 19 р.'!L3)</f>
        <v>0</v>
      </c>
      <c r="M3" s="2">
        <f>SUM('за 10міс.19 р.'!M3+'листопад 19 р.'!M3)</f>
        <v>0</v>
      </c>
      <c r="N3" s="2">
        <f>SUM('за 10міс.19 р.'!N3+'листопад 19 р.'!N3)</f>
        <v>0</v>
      </c>
      <c r="O3" s="2">
        <f>SUM('за 10міс.19 р.'!O3+'листопад 19 р.'!O3)</f>
        <v>0</v>
      </c>
      <c r="P3" s="2">
        <f>SUM('за 10міс.19 р.'!P3+'листопад 19 р.'!P3)</f>
        <v>0</v>
      </c>
      <c r="Q3" s="2">
        <f>SUM('за 10міс.19 р.'!Q3+'листопад 19 р.'!Q3)</f>
        <v>0</v>
      </c>
      <c r="R3" s="2">
        <f>SUM('за 10міс.19 р.'!R3+'листопад 19 р.'!R3)</f>
        <v>0</v>
      </c>
      <c r="S3" s="2">
        <f>SUM('за 10міс.19 р.'!S3+'листопад 19 р.'!S3)</f>
        <v>0</v>
      </c>
      <c r="T3" s="2">
        <f>SUM('за 10міс.19 р.'!T3+'листопад 19 р.'!T3)</f>
        <v>0</v>
      </c>
      <c r="U3" s="2">
        <f>SUM('за 10міс.19 р.'!U3+'листопад 19 р.'!U3)</f>
        <v>0</v>
      </c>
      <c r="V3" s="2">
        <f>SUM('за 10міс.19 р.'!V3+'листопад 19 р.'!V3)</f>
        <v>0</v>
      </c>
      <c r="W3" s="2">
        <f>SUM('за 10міс.19 р.'!W3+'листопад 19 р.'!W3)</f>
        <v>0</v>
      </c>
      <c r="X3" s="2">
        <f>SUM('за 10міс.19 р.'!X3+'листопад 19 р.'!X3)</f>
        <v>0</v>
      </c>
    </row>
    <row r="4" spans="1:24" ht="12.75">
      <c r="A4" s="34" t="s">
        <v>3</v>
      </c>
      <c r="B4" s="2">
        <f>SUM('за 10міс.19 р.'!B4+'листопад 19 р.'!B4)</f>
        <v>0</v>
      </c>
      <c r="C4" s="2">
        <f>SUM('за 10міс.19 р.'!C4+'листопад 19 р.'!C4)</f>
        <v>0</v>
      </c>
      <c r="D4" s="2">
        <f>SUM('за 10міс.19 р.'!D4+'листопад 19 р.'!D4)</f>
        <v>0</v>
      </c>
      <c r="E4" s="2">
        <f>SUM('за 10міс.19 р.'!E4+'листопад 19 р.'!E4)</f>
        <v>0</v>
      </c>
      <c r="F4" s="2">
        <f>SUM('за 10міс.19 р.'!F4+'листопад 19 р.'!F4)</f>
        <v>0</v>
      </c>
      <c r="G4" s="2">
        <f>SUM('за 10міс.19 р.'!G4+'листопад 19 р.'!G4)</f>
        <v>0</v>
      </c>
      <c r="H4" s="2">
        <f>SUM('за 10міс.19 р.'!H4+'листопад 19 р.'!H4)</f>
        <v>0</v>
      </c>
      <c r="I4" s="2">
        <f>SUM('за 10міс.19 р.'!I4+'листопад 19 р.'!I4)</f>
        <v>0</v>
      </c>
      <c r="J4" s="2">
        <f>SUM('за 10міс.19 р.'!J4+'листопад 19 р.'!J4)</f>
        <v>0</v>
      </c>
      <c r="K4" s="2">
        <f>SUM('за 10міс.19 р.'!K4+'листопад 19 р.'!K4)</f>
        <v>0</v>
      </c>
      <c r="L4" s="2">
        <f>SUM('за 10міс.19 р.'!L4+'листопад 19 р.'!L4)</f>
        <v>0</v>
      </c>
      <c r="M4" s="2">
        <f>SUM('за 10міс.19 р.'!M4+'листопад 19 р.'!M4)</f>
        <v>0</v>
      </c>
      <c r="N4" s="2">
        <f>SUM('за 10міс.19 р.'!N4+'листопад 19 р.'!N4)</f>
        <v>0</v>
      </c>
      <c r="O4" s="2">
        <f>SUM('за 10міс.19 р.'!O4+'листопад 19 р.'!O4)</f>
        <v>0</v>
      </c>
      <c r="P4" s="2">
        <f>SUM('за 10міс.19 р.'!P4+'листопад 19 р.'!P4)</f>
        <v>0</v>
      </c>
      <c r="Q4" s="2">
        <f>SUM('за 10міс.19 р.'!Q4+'листопад 19 р.'!Q4)</f>
        <v>0</v>
      </c>
      <c r="R4" s="2">
        <f>SUM('за 10міс.19 р.'!R4+'листопад 19 р.'!R4)</f>
        <v>0</v>
      </c>
      <c r="S4" s="2">
        <f>SUM('за 10міс.19 р.'!S4+'листопад 19 р.'!S4)</f>
        <v>0</v>
      </c>
      <c r="T4" s="2">
        <f>SUM('за 10міс.19 р.'!T4+'листопад 19 р.'!T4)</f>
        <v>0</v>
      </c>
      <c r="U4" s="2">
        <f>SUM('за 10міс.19 р.'!U4+'листопад 19 р.'!U4)</f>
        <v>0</v>
      </c>
      <c r="V4" s="2">
        <f>SUM('за 10міс.19 р.'!V4+'листопад 19 р.'!V4)</f>
        <v>0</v>
      </c>
      <c r="W4" s="2">
        <f>SUM('за 10міс.19 р.'!W4+'листопад 19 р.'!W4)</f>
        <v>0</v>
      </c>
      <c r="X4" s="2">
        <f>SUM('за 10міс.19 р.'!X4+'листопад 19 р.'!X4)</f>
        <v>0</v>
      </c>
    </row>
    <row r="5" spans="1:24" ht="12.75">
      <c r="A5" s="34" t="s">
        <v>4</v>
      </c>
      <c r="B5" s="2">
        <f>SUM('за 10міс.19 р.'!B5+'листопад 19 р.'!B5)</f>
        <v>4873697.220000001</v>
      </c>
      <c r="C5" s="2">
        <f>SUM('за 10міс.19 р.'!C5+'листопад 19 р.'!C5)</f>
        <v>979905.17</v>
      </c>
      <c r="D5" s="2">
        <f>SUM('за 10міс.19 р.'!D5+'листопад 19 р.'!D5)</f>
        <v>5853602.39</v>
      </c>
      <c r="E5" s="2">
        <f>SUM('за 10міс.19 р.'!E5+'листопад 19 р.'!E5)</f>
        <v>1285008.0899999999</v>
      </c>
      <c r="F5" s="2">
        <f>SUM('за 10міс.19 р.'!F5+'листопад 19 р.'!F5)</f>
        <v>1928508.2200000002</v>
      </c>
      <c r="G5" s="2">
        <f>SUM('за 10міс.19 р.'!G5+'листопад 19 р.'!G5)</f>
        <v>244810.02000000002</v>
      </c>
      <c r="H5" s="2">
        <f>SUM('за 10міс.19 р.'!H5+'листопад 19 р.'!H5)</f>
        <v>366618.49</v>
      </c>
      <c r="I5" s="2">
        <f>SUM('за 10міс.19 р.'!I5+'листопад 19 р.'!I5)</f>
        <v>29305.83</v>
      </c>
      <c r="J5" s="2">
        <f>SUM('за 10міс.19 р.'!J5+'листопад 19 р.'!J5)</f>
        <v>0</v>
      </c>
      <c r="K5" s="2">
        <f>SUM('за 10міс.19 р.'!K5+'листопад 19 р.'!K5)</f>
        <v>0</v>
      </c>
      <c r="L5" s="2">
        <f>SUM('за 10міс.19 р.'!L5+'листопад 19 р.'!L5)</f>
        <v>0</v>
      </c>
      <c r="M5" s="2">
        <f>SUM('за 10міс.19 р.'!M5+'листопад 19 р.'!M5)</f>
        <v>0</v>
      </c>
      <c r="N5" s="2">
        <f>SUM('за 10міс.19 р.'!N5+'листопад 19 р.'!N5)</f>
        <v>12186</v>
      </c>
      <c r="O5" s="2">
        <f>SUM('за 10міс.19 р.'!O5+'листопад 19 р.'!O5)</f>
        <v>1274837.88</v>
      </c>
      <c r="P5" s="2">
        <f>SUM('за 10міс.19 р.'!P5+'листопад 19 р.'!P5)</f>
        <v>1079190.91</v>
      </c>
      <c r="Q5" s="2">
        <f>SUM('за 10міс.19 р.'!Q5+'листопад 19 р.'!Q5)</f>
        <v>19446.24</v>
      </c>
      <c r="R5" s="2">
        <f>SUM('за 10міс.19 р.'!R5+'листопад 19 р.'!R5)</f>
        <v>174378.32</v>
      </c>
      <c r="S5" s="2">
        <f>SUM('за 10міс.19 р.'!S5+'листопад 19 р.'!S5)</f>
        <v>0</v>
      </c>
      <c r="T5" s="2">
        <f>SUM('за 10міс.19 р.'!T5+'листопад 19 р.'!T5)</f>
        <v>1822.4099999999999</v>
      </c>
      <c r="U5" s="2">
        <f>SUM('за 10міс.19 р.'!U5+'листопад 19 р.'!U5)</f>
        <v>750</v>
      </c>
      <c r="V5" s="2">
        <f>SUM('за 10міс.19 р.'!V5+'листопад 19 р.'!V5)</f>
        <v>0</v>
      </c>
      <c r="W5" s="2">
        <f>SUM('за 10міс.19 р.'!W5+'листопад 19 р.'!W5)</f>
        <v>0</v>
      </c>
      <c r="X5" s="2">
        <f>SUM('за 10міс.19 р.'!X5+'листопад 19 р.'!X5)</f>
        <v>9067868.7</v>
      </c>
    </row>
    <row r="6" spans="1:24" ht="12.75">
      <c r="A6" s="34" t="s">
        <v>5</v>
      </c>
      <c r="B6" s="2">
        <f>SUM('за 10міс.19 р.'!B6+'листопад 19 р.'!B6)</f>
        <v>3187472.41</v>
      </c>
      <c r="C6" s="2">
        <f>SUM('за 10міс.19 р.'!C6+'листопад 19 р.'!C6)</f>
        <v>1027865.3300000001</v>
      </c>
      <c r="D6" s="2">
        <f>SUM('за 10міс.19 р.'!D6+'листопад 19 р.'!D6)</f>
        <v>4215337.74</v>
      </c>
      <c r="E6" s="2">
        <f>SUM('за 10міс.19 р.'!E6+'листопад 19 р.'!E6)</f>
        <v>927865.2399999999</v>
      </c>
      <c r="F6" s="2">
        <f>SUM('за 10міс.19 р.'!F6+'листопад 19 р.'!F6)</f>
        <v>928969.39</v>
      </c>
      <c r="G6" s="2">
        <f>SUM('за 10міс.19 р.'!G6+'листопад 19 р.'!G6)</f>
        <v>138057.28</v>
      </c>
      <c r="H6" s="2">
        <f>SUM('за 10міс.19 р.'!H6+'листопад 19 р.'!H6)</f>
        <v>210933.37999999998</v>
      </c>
      <c r="I6" s="2">
        <f>SUM('за 10міс.19 р.'!I6+'листопад 19 р.'!I6)</f>
        <v>54288.32</v>
      </c>
      <c r="J6" s="2">
        <f>SUM('за 10міс.19 р.'!J6+'листопад 19 р.'!J6)</f>
        <v>0</v>
      </c>
      <c r="K6" s="2">
        <f>SUM('за 10міс.19 р.'!K6+'листопад 19 р.'!K6)</f>
        <v>0</v>
      </c>
      <c r="L6" s="2">
        <f>SUM('за 10міс.19 р.'!L6+'листопад 19 р.'!L6)</f>
        <v>0</v>
      </c>
      <c r="M6" s="2">
        <f>SUM('за 10міс.19 р.'!M6+'листопад 19 р.'!M6)</f>
        <v>0</v>
      </c>
      <c r="N6" s="2">
        <f>SUM('за 10міс.19 р.'!N6+'листопад 19 р.'!N6)</f>
        <v>11486.49</v>
      </c>
      <c r="O6" s="2">
        <f>SUM('за 10міс.19 р.'!O6+'листопад 19 р.'!O6)</f>
        <v>513453.92</v>
      </c>
      <c r="P6" s="2">
        <f>SUM('за 10міс.19 р.'!P6+'листопад 19 р.'!P6)</f>
        <v>0</v>
      </c>
      <c r="Q6" s="2">
        <f>SUM('за 10міс.19 р.'!Q6+'листопад 19 р.'!Q6)</f>
        <v>61898.759999999995</v>
      </c>
      <c r="R6" s="2">
        <f>SUM('за 10міс.19 р.'!R6+'листопад 19 р.'!R6)</f>
        <v>42020.19</v>
      </c>
      <c r="S6" s="2">
        <f>SUM('за 10міс.19 р.'!S6+'листопад 19 р.'!S6)</f>
        <v>408413.49</v>
      </c>
      <c r="T6" s="2">
        <f>SUM('за 10міс.19 р.'!T6+'листопад 19 р.'!T6)</f>
        <v>1121.48</v>
      </c>
      <c r="U6" s="2">
        <f>SUM('за 10міс.19 р.'!U6+'листопад 19 р.'!U6)</f>
        <v>750</v>
      </c>
      <c r="V6" s="2">
        <f>SUM('за 10міс.19 р.'!V6+'листопад 19 р.'!V6)</f>
        <v>0</v>
      </c>
      <c r="W6" s="2">
        <f>SUM('за 10міс.19 р.'!W6+'листопад 19 р.'!W6)</f>
        <v>0</v>
      </c>
      <c r="X6" s="2">
        <f>SUM('за 10міс.19 р.'!X6+'листопад 19 р.'!X6)</f>
        <v>6072922.369999999</v>
      </c>
    </row>
    <row r="7" spans="1:24" ht="12.75">
      <c r="A7" s="34"/>
      <c r="B7" s="2">
        <f>SUM('за 10міс.19 р.'!B7+'листопад 19 р.'!B7)</f>
        <v>0</v>
      </c>
      <c r="C7" s="2">
        <f>SUM('за 10міс.19 р.'!C7+'листопад 19 р.'!C7)</f>
        <v>0</v>
      </c>
      <c r="D7" s="2">
        <f>SUM('за 10міс.19 р.'!D7+'листопад 19 р.'!D7)</f>
        <v>0</v>
      </c>
      <c r="E7" s="2">
        <f>SUM('за 10міс.19 р.'!E7+'листопад 19 р.'!E7)</f>
        <v>0</v>
      </c>
      <c r="F7" s="2">
        <f>SUM('за 10міс.19 р.'!F7+'листопад 19 р.'!F7)</f>
        <v>0</v>
      </c>
      <c r="G7" s="2">
        <f>SUM('за 10міс.19 р.'!G7+'листопад 19 р.'!G7)</f>
        <v>0</v>
      </c>
      <c r="H7" s="2">
        <f>SUM('за 10міс.19 р.'!H7+'листопад 19 р.'!H7)</f>
        <v>0</v>
      </c>
      <c r="I7" s="2">
        <f>SUM('за 10міс.19 р.'!I7+'листопад 19 р.'!I7)</f>
        <v>0</v>
      </c>
      <c r="J7" s="2">
        <f>SUM('за 10міс.19 р.'!J7+'листопад 19 р.'!J7)</f>
        <v>0</v>
      </c>
      <c r="K7" s="2">
        <f>SUM('за 10міс.19 р.'!K7+'листопад 19 р.'!K7)</f>
        <v>0</v>
      </c>
      <c r="L7" s="2">
        <f>SUM('за 10міс.19 р.'!L7+'листопад 19 р.'!L7)</f>
        <v>0</v>
      </c>
      <c r="M7" s="2">
        <f>SUM('за 10міс.19 р.'!M7+'листопад 19 р.'!M7)</f>
        <v>0</v>
      </c>
      <c r="N7" s="2">
        <f>SUM('за 10міс.19 р.'!N7+'листопад 19 р.'!N7)</f>
        <v>0</v>
      </c>
      <c r="O7" s="2">
        <f>SUM('за 10міс.19 р.'!O7+'листопад 19 р.'!O7)</f>
        <v>0</v>
      </c>
      <c r="P7" s="2">
        <f>SUM('за 10міс.19 р.'!P7+'листопад 19 р.'!P7)</f>
        <v>0</v>
      </c>
      <c r="Q7" s="2">
        <f>SUM('за 10міс.19 р.'!Q7+'листопад 19 р.'!Q7)</f>
        <v>0</v>
      </c>
      <c r="R7" s="2">
        <f>SUM('за 10міс.19 р.'!R7+'листопад 19 р.'!R7)</f>
        <v>0</v>
      </c>
      <c r="S7" s="2">
        <f>SUM('за 10міс.19 р.'!S7+'листопад 19 р.'!S7)</f>
        <v>0</v>
      </c>
      <c r="T7" s="2">
        <f>SUM('за 10міс.19 р.'!T7+'листопад 19 р.'!T7)</f>
        <v>0</v>
      </c>
      <c r="U7" s="2">
        <f>SUM('за 10міс.19 р.'!U7+'листопад 19 р.'!U7)</f>
        <v>0</v>
      </c>
      <c r="V7" s="2">
        <f>SUM('за 10міс.19 р.'!V7+'листопад 19 р.'!V7)</f>
        <v>0</v>
      </c>
      <c r="W7" s="2">
        <f>SUM('за 10міс.19 р.'!W7+'листопад 19 р.'!W7)</f>
        <v>0</v>
      </c>
      <c r="X7" s="2">
        <f>SUM('за 10міс.19 р.'!X7+'листопад 19 р.'!X7)</f>
        <v>0</v>
      </c>
    </row>
    <row r="8" spans="1:24" ht="12.75">
      <c r="A8" s="9" t="s">
        <v>6</v>
      </c>
      <c r="B8" s="2">
        <f>SUM('за 10міс.19 р.'!B8+'листопад 19 р.'!B8)</f>
        <v>8061169.629999999</v>
      </c>
      <c r="C8" s="2">
        <f>SUM('за 10міс.19 р.'!C8+'листопад 19 р.'!C8)</f>
        <v>2007770.5</v>
      </c>
      <c r="D8" s="2">
        <f>SUM('за 10міс.19 р.'!D8+'листопад 19 р.'!D8)</f>
        <v>10068940.13</v>
      </c>
      <c r="E8" s="2">
        <f>SUM('за 10міс.19 р.'!E8+'листопад 19 р.'!E8)</f>
        <v>2212873.34</v>
      </c>
      <c r="F8" s="2">
        <f>SUM('за 10міс.19 р.'!F8+'листопад 19 р.'!F8)</f>
        <v>2857477.6100000003</v>
      </c>
      <c r="G8" s="2">
        <f>SUM('за 10міс.19 р.'!G8+'листопад 19 р.'!G8)</f>
        <v>382867.3</v>
      </c>
      <c r="H8" s="2">
        <f>SUM('за 10міс.19 р.'!H8+'листопад 19 р.'!H8)</f>
        <v>577551.8700000001</v>
      </c>
      <c r="I8" s="2">
        <f>SUM('за 10міс.19 р.'!I8+'листопад 19 р.'!I8)</f>
        <v>83594.15000000001</v>
      </c>
      <c r="J8" s="2">
        <f>SUM('за 10міс.19 р.'!J8+'листопад 19 р.'!J8)</f>
        <v>0</v>
      </c>
      <c r="K8" s="2">
        <f>SUM('за 10міс.19 р.'!K8+'листопад 19 р.'!K8)</f>
        <v>0</v>
      </c>
      <c r="L8" s="2">
        <f>SUM('за 10міс.19 р.'!L8+'листопад 19 р.'!L8)</f>
        <v>0</v>
      </c>
      <c r="M8" s="2">
        <f>SUM('за 10міс.19 р.'!M8+'листопад 19 р.'!M8)</f>
        <v>0</v>
      </c>
      <c r="N8" s="2">
        <f>SUM('за 10міс.19 р.'!N8+'листопад 19 р.'!N8)</f>
        <v>23672.489999999998</v>
      </c>
      <c r="O8" s="2">
        <f>SUM('за 10міс.19 р.'!O8+'листопад 19 р.'!O8)</f>
        <v>1788291.8000000003</v>
      </c>
      <c r="P8" s="2">
        <f>SUM('за 10міс.19 р.'!P8+'листопад 19 р.'!P8)</f>
        <v>1079190.91</v>
      </c>
      <c r="Q8" s="2">
        <f>SUM('за 10міс.19 р.'!Q8+'листопад 19 р.'!Q8)</f>
        <v>81345</v>
      </c>
      <c r="R8" s="2">
        <f>SUM('за 10міс.19 р.'!R8+'листопад 19 р.'!R8)</f>
        <v>216398.51</v>
      </c>
      <c r="S8" s="2">
        <f>SUM('за 10міс.19 р.'!S8+'листопад 19 р.'!S8)</f>
        <v>408413.49</v>
      </c>
      <c r="T8" s="2">
        <f>SUM('за 10міс.19 р.'!T8+'листопад 19 р.'!T8)</f>
        <v>2943.8900000000003</v>
      </c>
      <c r="U8" s="2">
        <f>SUM('за 10міс.19 р.'!U8+'листопад 19 р.'!U8)</f>
        <v>1500</v>
      </c>
      <c r="V8" s="2">
        <f>SUM('за 10міс.19 р.'!V8+'листопад 19 р.'!V8)</f>
        <v>0</v>
      </c>
      <c r="W8" s="2">
        <f>SUM('за 10міс.19 р.'!W8+'листопад 19 р.'!W8)</f>
        <v>0</v>
      </c>
      <c r="X8" s="2">
        <f>SUM('за 10міс.19 р.'!X8+'листопад 19 р.'!X8)</f>
        <v>15140791.08</v>
      </c>
    </row>
    <row r="9" spans="1:24" ht="12.75">
      <c r="A9" s="34" t="s">
        <v>7</v>
      </c>
      <c r="B9" s="2">
        <f>SUM('за 10міс.19 р.'!B9+'листопад 19 р.'!B9)</f>
        <v>2178340.07</v>
      </c>
      <c r="C9" s="2">
        <f>SUM('за 10міс.19 р.'!C9+'листопад 19 р.'!C9)</f>
        <v>485975.16000000003</v>
      </c>
      <c r="D9" s="2">
        <f>SUM('за 10міс.19 р.'!D9+'листопад 19 р.'!D9)</f>
        <v>2664315.2300000004</v>
      </c>
      <c r="E9" s="2">
        <f>SUM('за 10міс.19 р.'!E9+'листопад 19 р.'!E9)</f>
        <v>585443.78</v>
      </c>
      <c r="F9" s="2">
        <f>SUM('за 10міс.19 р.'!F9+'листопад 19 р.'!F9)</f>
        <v>811271.08</v>
      </c>
      <c r="G9" s="2">
        <f>SUM('за 10міс.19 р.'!G9+'листопад 19 р.'!G9)</f>
        <v>376696</v>
      </c>
      <c r="H9" s="2">
        <f>SUM('за 10міс.19 р.'!H9+'листопад 19 р.'!H9)</f>
        <v>85554.14000000001</v>
      </c>
      <c r="I9" s="2">
        <f>SUM('за 10міс.19 р.'!I9+'листопад 19 р.'!I9)</f>
        <v>51465.58</v>
      </c>
      <c r="J9" s="2">
        <f>SUM('за 10міс.19 р.'!J9+'листопад 19 р.'!J9)</f>
        <v>0</v>
      </c>
      <c r="K9" s="2">
        <f>SUM('за 10міс.19 р.'!K9+'листопад 19 р.'!K9)</f>
        <v>0</v>
      </c>
      <c r="L9" s="2">
        <f>SUM('за 10міс.19 р.'!L9+'листопад 19 р.'!L9)</f>
        <v>0</v>
      </c>
      <c r="M9" s="2">
        <f>SUM('за 10міс.19 р.'!M9+'листопад 19 р.'!M9)</f>
        <v>0</v>
      </c>
      <c r="N9" s="2">
        <f>SUM('за 10міс.19 р.'!N9+'листопад 19 р.'!N9)</f>
        <v>6945.280000000001</v>
      </c>
      <c r="O9" s="2">
        <f>SUM('за 10міс.19 р.'!O9+'листопад 19 р.'!O9)</f>
        <v>289860.07999999996</v>
      </c>
      <c r="P9" s="2">
        <f>SUM('за 10міс.19 р.'!P9+'листопад 19 р.'!P9)</f>
        <v>0</v>
      </c>
      <c r="Q9" s="2">
        <f>SUM('за 10міс.19 р.'!Q9+'листопад 19 р.'!Q9)</f>
        <v>0</v>
      </c>
      <c r="R9" s="2">
        <f>SUM('за 10міс.19 р.'!R9+'листопад 19 р.'!R9)</f>
        <v>28394.170000000002</v>
      </c>
      <c r="S9" s="2">
        <f>SUM('за 10міс.19 р.'!S9+'листопад 19 р.'!S9)</f>
        <v>261465.90999999997</v>
      </c>
      <c r="T9" s="2">
        <f>SUM('за 10міс.19 р.'!T9+'листопад 19 р.'!T9)</f>
        <v>0</v>
      </c>
      <c r="U9" s="2">
        <f>SUM('за 10міс.19 р.'!U9+'листопад 19 р.'!U9)</f>
        <v>750</v>
      </c>
      <c r="V9" s="2">
        <f>SUM('за 10міс.19 р.'!V9+'листопад 19 р.'!V9)</f>
        <v>0</v>
      </c>
      <c r="W9" s="2">
        <f>SUM('за 10міс.19 р.'!W9+'листопад 19 р.'!W9)</f>
        <v>0</v>
      </c>
      <c r="X9" s="2">
        <f>SUM('за 10міс.19 р.'!X9+'листопад 19 р.'!X9)</f>
        <v>4061780.09</v>
      </c>
    </row>
    <row r="10" spans="1:24" ht="12.75">
      <c r="A10" s="34" t="s">
        <v>8</v>
      </c>
      <c r="B10" s="2">
        <f>SUM('за 10міс.19 р.'!B10+'листопад 19 р.'!B10)</f>
        <v>0</v>
      </c>
      <c r="C10" s="2">
        <f>SUM('за 10міс.19 р.'!C10+'листопад 19 р.'!C10)</f>
        <v>0</v>
      </c>
      <c r="D10" s="2">
        <f>SUM('за 10міс.19 р.'!D10+'листопад 19 р.'!D10)</f>
        <v>0</v>
      </c>
      <c r="E10" s="2">
        <f>SUM('за 10міс.19 р.'!E10+'листопад 19 р.'!E10)</f>
        <v>0</v>
      </c>
      <c r="F10" s="2">
        <f>SUM('за 10міс.19 р.'!F10+'листопад 19 р.'!F10)</f>
        <v>0</v>
      </c>
      <c r="G10" s="2">
        <f>SUM('за 10міс.19 р.'!G10+'листопад 19 р.'!G10)</f>
        <v>0</v>
      </c>
      <c r="H10" s="2">
        <f>SUM('за 10міс.19 р.'!H10+'листопад 19 р.'!H10)</f>
        <v>0</v>
      </c>
      <c r="I10" s="2">
        <f>SUM('за 10міс.19 р.'!I10+'листопад 19 р.'!I10)</f>
        <v>0</v>
      </c>
      <c r="J10" s="2">
        <f>SUM('за 10міс.19 р.'!J10+'листопад 19 р.'!J10)</f>
        <v>0</v>
      </c>
      <c r="K10" s="2">
        <f>SUM('за 10міс.19 р.'!K10+'листопад 19 р.'!K10)</f>
        <v>0</v>
      </c>
      <c r="L10" s="2">
        <f>SUM('за 10міс.19 р.'!L10+'листопад 19 р.'!L10)</f>
        <v>0</v>
      </c>
      <c r="M10" s="2">
        <f>SUM('за 10міс.19 р.'!M10+'листопад 19 р.'!M10)</f>
        <v>0</v>
      </c>
      <c r="N10" s="2">
        <f>SUM('за 10міс.19 р.'!N10+'листопад 19 р.'!N10)</f>
        <v>0</v>
      </c>
      <c r="O10" s="2">
        <f>SUM('за 10міс.19 р.'!O10+'листопад 19 р.'!O10)</f>
        <v>0</v>
      </c>
      <c r="P10" s="2">
        <f>SUM('за 10міс.19 р.'!P10+'листопад 19 р.'!P10)</f>
        <v>0</v>
      </c>
      <c r="Q10" s="2">
        <f>SUM('за 10міс.19 р.'!Q10+'листопад 19 р.'!Q10)</f>
        <v>0</v>
      </c>
      <c r="R10" s="2">
        <f>SUM('за 10міс.19 р.'!R10+'листопад 19 р.'!R10)</f>
        <v>0</v>
      </c>
      <c r="S10" s="2">
        <f>SUM('за 10міс.19 р.'!S10+'листопад 19 р.'!S10)</f>
        <v>0</v>
      </c>
      <c r="T10" s="2">
        <f>SUM('за 10міс.19 р.'!T10+'листопад 19 р.'!T10)</f>
        <v>0</v>
      </c>
      <c r="U10" s="2">
        <f>SUM('за 10міс.19 р.'!U10+'листопад 19 р.'!U10)</f>
        <v>0</v>
      </c>
      <c r="V10" s="2">
        <f>SUM('за 10міс.19 р.'!V10+'листопад 19 р.'!V10)</f>
        <v>0</v>
      </c>
      <c r="W10" s="2">
        <f>SUM('за 10міс.19 р.'!W10+'листопад 19 р.'!W10)</f>
        <v>0</v>
      </c>
      <c r="X10" s="2">
        <f>SUM('за 10міс.19 р.'!X10+'листопад 19 р.'!X10)</f>
        <v>0</v>
      </c>
    </row>
    <row r="11" spans="1:24" ht="12.75">
      <c r="A11" s="34" t="s">
        <v>9</v>
      </c>
      <c r="B11" s="2">
        <f>SUM('за 10міс.19 р.'!B11+'листопад 19 р.'!B11)</f>
        <v>1442414.4799999997</v>
      </c>
      <c r="C11" s="2">
        <f>SUM('за 10міс.19 р.'!C11+'листопад 19 р.'!C11)</f>
        <v>473611.3700000001</v>
      </c>
      <c r="D11" s="2">
        <f>SUM('за 10міс.19 р.'!D11+'листопад 19 р.'!D11)</f>
        <v>1916025.85</v>
      </c>
      <c r="E11" s="2">
        <f>SUM('за 10міс.19 р.'!E11+'листопад 19 р.'!E11)</f>
        <v>420779.80999999994</v>
      </c>
      <c r="F11" s="2">
        <f>SUM('за 10міс.19 р.'!F11+'листопад 19 р.'!F11)</f>
        <v>541725.74</v>
      </c>
      <c r="G11" s="2">
        <f>SUM('за 10міс.19 р.'!G11+'листопад 19 р.'!G11)</f>
        <v>168760.72</v>
      </c>
      <c r="H11" s="2">
        <f>SUM('за 10міс.19 р.'!H11+'листопад 19 р.'!H11)</f>
        <v>122232.45000000001</v>
      </c>
      <c r="I11" s="2">
        <f>SUM('за 10міс.19 р.'!I11+'листопад 19 р.'!I11)</f>
        <v>112631.99</v>
      </c>
      <c r="J11" s="2">
        <f>SUM('за 10міс.19 р.'!J11+'листопад 19 р.'!J11)</f>
        <v>0</v>
      </c>
      <c r="K11" s="2">
        <f>SUM('за 10міс.19 р.'!K11+'листопад 19 р.'!K11)</f>
        <v>0</v>
      </c>
      <c r="L11" s="2">
        <f>SUM('за 10міс.19 р.'!L11+'листопад 19 р.'!L11)</f>
        <v>0</v>
      </c>
      <c r="M11" s="2">
        <f>SUM('за 10міс.19 р.'!M11+'листопад 19 р.'!M11)</f>
        <v>0</v>
      </c>
      <c r="N11" s="2">
        <f>SUM('за 10міс.19 р.'!N11+'листопад 19 р.'!N11)</f>
        <v>4118.04</v>
      </c>
      <c r="O11" s="2">
        <f>SUM('за 10міс.19 р.'!O11+'листопад 19 р.'!O11)</f>
        <v>133232.53999999998</v>
      </c>
      <c r="P11" s="2">
        <f>SUM('за 10міс.19 р.'!P11+'листопад 19 р.'!P11)</f>
        <v>-11065.5</v>
      </c>
      <c r="Q11" s="2">
        <f>SUM('за 10міс.19 р.'!Q11+'листопад 19 р.'!Q11)</f>
        <v>0</v>
      </c>
      <c r="R11" s="2">
        <f>SUM('за 10міс.19 р.'!R11+'листопад 19 р.'!R11)</f>
        <v>50052.51</v>
      </c>
      <c r="S11" s="2">
        <f>SUM('за 10міс.19 р.'!S11+'листопад 19 р.'!S11)</f>
        <v>94245.53</v>
      </c>
      <c r="T11" s="2">
        <f>SUM('за 10міс.19 р.'!T11+'листопад 19 р.'!T11)</f>
        <v>0</v>
      </c>
      <c r="U11" s="2">
        <f>SUM('за 10міс.19 р.'!U11+'листопад 19 р.'!U11)</f>
        <v>750</v>
      </c>
      <c r="V11" s="2">
        <f>SUM('за 10міс.19 р.'!V11+'листопад 19 р.'!V11)</f>
        <v>0</v>
      </c>
      <c r="W11" s="2">
        <f>SUM('за 10міс.19 р.'!W11+'листопад 19 р.'!W11)</f>
        <v>0</v>
      </c>
      <c r="X11" s="2">
        <f>SUM('за 10міс.19 р.'!X11+'листопад 19 р.'!X11)</f>
        <v>2879281.3999999994</v>
      </c>
    </row>
    <row r="12" spans="1:24" ht="12.75">
      <c r="A12" s="30" t="s">
        <v>34</v>
      </c>
      <c r="B12" s="2">
        <f>SUM('за 10міс.19 р.'!B12+'листопад 19 р.'!B12)</f>
        <v>1934284.5599999996</v>
      </c>
      <c r="C12" s="2">
        <f>SUM('за 10міс.19 р.'!C12+'листопад 19 р.'!C12)</f>
        <v>504403.39</v>
      </c>
      <c r="D12" s="2">
        <f>SUM('за 10міс.19 р.'!D12+'листопад 19 р.'!D12)</f>
        <v>2438687.95</v>
      </c>
      <c r="E12" s="2">
        <f>SUM('за 10міс.19 р.'!E12+'листопад 19 р.'!E12)</f>
        <v>535111.8099999999</v>
      </c>
      <c r="F12" s="2">
        <f>SUM('за 10міс.19 р.'!F12+'листопад 19 р.'!F12)</f>
        <v>694154.9900000001</v>
      </c>
      <c r="G12" s="2">
        <f>SUM('за 10міс.19 р.'!G12+'листопад 19 р.'!G12)</f>
        <v>225813.16999999998</v>
      </c>
      <c r="H12" s="2">
        <f>SUM('за 10міс.19 р.'!H12+'листопад 19 р.'!H12)</f>
        <v>56006.21</v>
      </c>
      <c r="I12" s="2">
        <f>SUM('за 10міс.19 р.'!I12+'листопад 19 р.'!I12)</f>
        <v>70036.76</v>
      </c>
      <c r="J12" s="2">
        <f>SUM('за 10міс.19 р.'!J12+'листопад 19 р.'!J12)</f>
        <v>0</v>
      </c>
      <c r="K12" s="2">
        <f>SUM('за 10міс.19 р.'!K12+'листопад 19 р.'!K12)</f>
        <v>0</v>
      </c>
      <c r="L12" s="2">
        <f>SUM('за 10міс.19 р.'!L12+'листопад 19 р.'!L12)</f>
        <v>0</v>
      </c>
      <c r="M12" s="2">
        <f>SUM('за 10міс.19 р.'!M12+'листопад 19 р.'!M12)</f>
        <v>0</v>
      </c>
      <c r="N12" s="2">
        <f>SUM('за 10міс.19 р.'!N12+'листопад 19 р.'!N12)</f>
        <v>8312.38</v>
      </c>
      <c r="O12" s="2">
        <f>SUM('за 10міс.19 р.'!O12+'листопад 19 р.'!O12)</f>
        <v>333236.47000000003</v>
      </c>
      <c r="P12" s="2">
        <f>SUM('за 10міс.19 р.'!P12+'листопад 19 р.'!P12)</f>
        <v>0</v>
      </c>
      <c r="Q12" s="2">
        <f>SUM('за 10міс.19 р.'!Q12+'листопад 19 р.'!Q12)</f>
        <v>26275.199999999997</v>
      </c>
      <c r="R12" s="2">
        <f>SUM('за 10міс.19 р.'!R12+'листопад 19 р.'!R12)</f>
        <v>57379.75</v>
      </c>
      <c r="S12" s="2">
        <f>SUM('за 10міс.19 р.'!S12+'листопад 19 р.'!S12)</f>
        <v>249581.52000000002</v>
      </c>
      <c r="T12" s="2">
        <f>SUM('за 10міс.19 р.'!T12+'листопад 19 р.'!T12)</f>
        <v>0</v>
      </c>
      <c r="U12" s="2">
        <f>SUM('за 10міс.19 р.'!U12+'листопад 19 р.'!U12)</f>
        <v>750</v>
      </c>
      <c r="V12" s="2">
        <f>SUM('за 10міс.19 р.'!V12+'листопад 19 р.'!V12)</f>
        <v>0</v>
      </c>
      <c r="W12" s="2">
        <f>SUM('за 10міс.19 р.'!W12+'листопад 19 р.'!W12)</f>
        <v>0</v>
      </c>
      <c r="X12" s="2">
        <f>SUM('за 10міс.19 р.'!X12+'листопад 19 р.'!X12)</f>
        <v>3668704.75</v>
      </c>
    </row>
    <row r="13" spans="1:24" ht="12.75">
      <c r="A13" s="30" t="s">
        <v>31</v>
      </c>
      <c r="B13" s="2">
        <f>SUM('за 10міс.19 р.'!B13+'листопад 19 р.'!B13)</f>
        <v>200834.26</v>
      </c>
      <c r="C13" s="2">
        <f>SUM('за 10міс.19 р.'!C13+'листопад 19 р.'!C13)</f>
        <v>0</v>
      </c>
      <c r="D13" s="2">
        <f>SUM('за 10міс.19 р.'!D13+'листопад 19 р.'!D13)</f>
        <v>200834.26</v>
      </c>
      <c r="E13" s="2">
        <f>SUM('за 10міс.19 р.'!E13+'листопад 19 р.'!E13)</f>
        <v>44321.09999999999</v>
      </c>
      <c r="F13" s="2">
        <f>SUM('за 10міс.19 р.'!F13+'листопад 19 р.'!F13)</f>
        <v>28722.460000000003</v>
      </c>
      <c r="G13" s="2">
        <f>SUM('за 10міс.19 р.'!G13+'листопад 19 р.'!G13)</f>
        <v>0</v>
      </c>
      <c r="H13" s="2">
        <f>SUM('за 10міс.19 р.'!H13+'листопад 19 р.'!H13)</f>
        <v>28722.460000000003</v>
      </c>
      <c r="I13" s="2">
        <f>SUM('за 10міс.19 р.'!I13+'листопад 19 р.'!I13)</f>
        <v>0</v>
      </c>
      <c r="J13" s="2">
        <f>SUM('за 10міс.19 р.'!J13+'листопад 19 р.'!J13)</f>
        <v>0</v>
      </c>
      <c r="K13" s="2">
        <f>SUM('за 10міс.19 р.'!K13+'листопад 19 р.'!K13)</f>
        <v>0</v>
      </c>
      <c r="L13" s="2">
        <f>SUM('за 10міс.19 р.'!L13+'листопад 19 р.'!L13)</f>
        <v>0</v>
      </c>
      <c r="M13" s="2">
        <f>SUM('за 10міс.19 р.'!M13+'листопад 19 р.'!M13)</f>
        <v>0</v>
      </c>
      <c r="N13" s="2">
        <f>SUM('за 10міс.19 р.'!N13+'листопад 19 р.'!N13)</f>
        <v>0</v>
      </c>
      <c r="O13" s="2">
        <f>SUM('за 10міс.19 р.'!O13+'листопад 19 р.'!O13)</f>
        <v>0</v>
      </c>
      <c r="P13" s="2">
        <f>SUM('за 10міс.19 р.'!P13+'листопад 19 р.'!P13)</f>
        <v>0</v>
      </c>
      <c r="Q13" s="2">
        <f>SUM('за 10міс.19 р.'!Q13+'листопад 19 р.'!Q13)</f>
        <v>0</v>
      </c>
      <c r="R13" s="2">
        <f>SUM('за 10міс.19 р.'!R13+'листопад 19 р.'!R13)</f>
        <v>0</v>
      </c>
      <c r="S13" s="2">
        <f>SUM('за 10міс.19 р.'!S13+'листопад 19 р.'!S13)</f>
        <v>0</v>
      </c>
      <c r="T13" s="2">
        <f>SUM('за 10міс.19 р.'!T13+'листопад 19 р.'!T13)</f>
        <v>0</v>
      </c>
      <c r="U13" s="2">
        <f>SUM('за 10міс.19 р.'!U13+'листопад 19 р.'!U13)</f>
        <v>0</v>
      </c>
      <c r="V13" s="2">
        <f>SUM('за 10міс.19 р.'!V13+'листопад 19 р.'!V13)</f>
        <v>0</v>
      </c>
      <c r="W13" s="2">
        <f>SUM('за 10міс.19 р.'!W13+'листопад 19 р.'!W13)</f>
        <v>0</v>
      </c>
      <c r="X13" s="2">
        <f>SUM('за 10міс.19 р.'!X13+'листопад 19 р.'!X13)</f>
        <v>273877.82</v>
      </c>
    </row>
    <row r="14" spans="1:24" ht="12.75">
      <c r="A14" s="30" t="s">
        <v>10</v>
      </c>
      <c r="B14" s="2">
        <f>SUM('за 10міс.19 р.'!B14+'листопад 19 р.'!B14)</f>
        <v>0</v>
      </c>
      <c r="C14" s="2">
        <f>SUM('за 10міс.19 р.'!C14+'листопад 19 р.'!C14)</f>
        <v>0</v>
      </c>
      <c r="D14" s="2">
        <f>SUM('за 10міс.19 р.'!D14+'листопад 19 р.'!D14)</f>
        <v>0</v>
      </c>
      <c r="E14" s="2">
        <f>SUM('за 10міс.19 р.'!E14+'листопад 19 р.'!E14)</f>
        <v>0</v>
      </c>
      <c r="F14" s="2">
        <f>SUM('за 10міс.19 р.'!F14+'листопад 19 р.'!F14)</f>
        <v>0</v>
      </c>
      <c r="G14" s="2">
        <f>SUM('за 10міс.19 р.'!G14+'листопад 19 р.'!G14)</f>
        <v>0</v>
      </c>
      <c r="H14" s="2">
        <f>SUM('за 10міс.19 р.'!H14+'листопад 19 р.'!H14)</f>
        <v>0</v>
      </c>
      <c r="I14" s="2">
        <f>SUM('за 10міс.19 р.'!I14+'листопад 19 р.'!I14)</f>
        <v>0</v>
      </c>
      <c r="J14" s="2">
        <f>SUM('за 10міс.19 р.'!J14+'листопад 19 р.'!J14)</f>
        <v>0</v>
      </c>
      <c r="K14" s="2">
        <f>SUM('за 10міс.19 р.'!K14+'листопад 19 р.'!K14)</f>
        <v>0</v>
      </c>
      <c r="L14" s="2">
        <f>SUM('за 10міс.19 р.'!L14+'листопад 19 р.'!L14)</f>
        <v>0</v>
      </c>
      <c r="M14" s="2">
        <f>SUM('за 10міс.19 р.'!M14+'листопад 19 р.'!M14)</f>
        <v>0</v>
      </c>
      <c r="N14" s="2">
        <f>SUM('за 10міс.19 р.'!N14+'листопад 19 р.'!N14)</f>
        <v>0</v>
      </c>
      <c r="O14" s="2">
        <f>SUM('за 10міс.19 р.'!O14+'листопад 19 р.'!O14)</f>
        <v>0</v>
      </c>
      <c r="P14" s="2">
        <f>SUM('за 10міс.19 р.'!P14+'листопад 19 р.'!P14)</f>
        <v>0</v>
      </c>
      <c r="Q14" s="2">
        <f>SUM('за 10міс.19 р.'!Q14+'листопад 19 р.'!Q14)</f>
        <v>0</v>
      </c>
      <c r="R14" s="2">
        <f>SUM('за 10міс.19 р.'!R14+'листопад 19 р.'!R14)</f>
        <v>0</v>
      </c>
      <c r="S14" s="2">
        <f>SUM('за 10міс.19 р.'!S14+'листопад 19 р.'!S14)</f>
        <v>0</v>
      </c>
      <c r="T14" s="2">
        <f>SUM('за 10міс.19 р.'!T14+'листопад 19 р.'!T14)</f>
        <v>0</v>
      </c>
      <c r="U14" s="2">
        <f>SUM('за 10міс.19 р.'!U14+'листопад 19 р.'!U14)</f>
        <v>0</v>
      </c>
      <c r="V14" s="2">
        <f>SUM('за 10міс.19 р.'!V14+'листопад 19 р.'!V14)</f>
        <v>0</v>
      </c>
      <c r="W14" s="2">
        <f>SUM('за 10міс.19 р.'!W14+'листопад 19 р.'!W14)</f>
        <v>0</v>
      </c>
      <c r="X14" s="2">
        <f>SUM('за 10міс.19 р.'!X14+'листопад 19 р.'!X14)</f>
        <v>0</v>
      </c>
    </row>
    <row r="15" spans="1:24" ht="12.75">
      <c r="A15" s="30" t="s">
        <v>11</v>
      </c>
      <c r="B15" s="2">
        <f>SUM('за 10міс.19 р.'!B15+'листопад 19 р.'!B15)</f>
        <v>2656489.3200000003</v>
      </c>
      <c r="C15" s="2">
        <f>SUM('за 10міс.19 р.'!C15+'листопад 19 р.'!C15)</f>
        <v>854007.9199999999</v>
      </c>
      <c r="D15" s="2">
        <f>SUM('за 10міс.19 р.'!D15+'листопад 19 р.'!D15)</f>
        <v>3510497.2400000007</v>
      </c>
      <c r="E15" s="2">
        <f>SUM('за 10міс.19 р.'!E15+'листопад 19 р.'!E15)</f>
        <v>770663.5800000001</v>
      </c>
      <c r="F15" s="2">
        <f>SUM('за 10міс.19 р.'!F15+'листопад 19 р.'!F15)</f>
        <v>1245976.08</v>
      </c>
      <c r="G15" s="2">
        <f>SUM('за 10міс.19 р.'!G15+'листопад 19 р.'!G15)</f>
        <v>474159.81</v>
      </c>
      <c r="H15" s="2">
        <f>SUM('за 10міс.19 р.'!H15+'листопад 19 р.'!H15)</f>
        <v>182169.22999999998</v>
      </c>
      <c r="I15" s="2">
        <f>SUM('за 10міс.19 р.'!I15+'листопад 19 р.'!I15)</f>
        <v>307734.72</v>
      </c>
      <c r="J15" s="2">
        <f>SUM('за 10міс.19 р.'!J15+'листопад 19 р.'!J15)</f>
        <v>0</v>
      </c>
      <c r="K15" s="2">
        <f>SUM('за 10міс.19 р.'!K15+'листопад 19 р.'!K15)</f>
        <v>0</v>
      </c>
      <c r="L15" s="2">
        <f>SUM('за 10міс.19 р.'!L15+'листопад 19 р.'!L15)</f>
        <v>0</v>
      </c>
      <c r="M15" s="2">
        <f>SUM('за 10міс.19 р.'!M15+'листопад 19 р.'!M15)</f>
        <v>0</v>
      </c>
      <c r="N15" s="2">
        <f>SUM('за 10міс.19 р.'!N15+'листопад 19 р.'!N15)</f>
        <v>7549.11</v>
      </c>
      <c r="O15" s="2">
        <f>SUM('за 10міс.19 р.'!O15+'листопад 19 р.'!O15)</f>
        <v>273613.21</v>
      </c>
      <c r="P15" s="2">
        <f>SUM('за 10міс.19 р.'!P15+'листопад 19 р.'!P15)</f>
        <v>0</v>
      </c>
      <c r="Q15" s="2">
        <f>SUM('за 10міс.19 р.'!Q15+'листопад 19 р.'!Q15)</f>
        <v>6400</v>
      </c>
      <c r="R15" s="2">
        <f>SUM('за 10міс.19 р.'!R15+'листопад 19 р.'!R15)</f>
        <v>36821.079999999994</v>
      </c>
      <c r="S15" s="2">
        <f>SUM('за 10міс.19 р.'!S15+'листопад 19 р.'!S15)</f>
        <v>230392.13000000003</v>
      </c>
      <c r="T15" s="2">
        <f>SUM('за 10міс.19 р.'!T15+'листопад 19 р.'!T15)</f>
        <v>0</v>
      </c>
      <c r="U15" s="2">
        <f>SUM('за 10міс.19 р.'!U15+'листопад 19 р.'!U15)</f>
        <v>750</v>
      </c>
      <c r="V15" s="2">
        <f>SUM('за 10міс.19 р.'!V15+'листопад 19 р.'!V15)</f>
        <v>0</v>
      </c>
      <c r="W15" s="2">
        <f>SUM('за 10міс.19 р.'!W15+'листопад 19 р.'!W15)</f>
        <v>0</v>
      </c>
      <c r="X15" s="2">
        <f>SUM('за 10міс.19 р.'!X15+'листопад 19 р.'!X15)</f>
        <v>5527886.899999999</v>
      </c>
    </row>
    <row r="16" spans="1:24" ht="12.75">
      <c r="A16" s="30" t="s">
        <v>12</v>
      </c>
      <c r="B16" s="2">
        <f>SUM('за 10міс.19 р.'!B16+'листопад 19 р.'!B16)</f>
        <v>774408.2099999998</v>
      </c>
      <c r="C16" s="2">
        <f>SUM('за 10міс.19 р.'!C16+'листопад 19 р.'!C16)</f>
        <v>227719.41000000003</v>
      </c>
      <c r="D16" s="2">
        <f>SUM('за 10міс.19 р.'!D16+'листопад 19 р.'!D16)</f>
        <v>1002127.6200000002</v>
      </c>
      <c r="E16" s="2">
        <f>SUM('за 10міс.19 р.'!E16+'листопад 19 р.'!E16)</f>
        <v>219936.85</v>
      </c>
      <c r="F16" s="2">
        <f>SUM('за 10міс.19 р.'!F16+'листопад 19 р.'!F16)</f>
        <v>283491.57999999996</v>
      </c>
      <c r="G16" s="2">
        <f>SUM('за 10міс.19 р.'!G16+'листопад 19 р.'!G16)</f>
        <v>39789.26</v>
      </c>
      <c r="H16" s="2">
        <f>SUM('за 10міс.19 р.'!H16+'листопад 19 р.'!H16)</f>
        <v>47425.170000000006</v>
      </c>
      <c r="I16" s="2">
        <f>SUM('за 10міс.19 р.'!I16+'листопад 19 р.'!I16)</f>
        <v>59240.18</v>
      </c>
      <c r="J16" s="2">
        <f>SUM('за 10міс.19 р.'!J16+'листопад 19 р.'!J16)</f>
        <v>0</v>
      </c>
      <c r="K16" s="2">
        <f>SUM('за 10міс.19 р.'!K16+'листопад 19 р.'!K16)</f>
        <v>0</v>
      </c>
      <c r="L16" s="2">
        <f>SUM('за 10міс.19 р.'!L16+'листопад 19 р.'!L16)</f>
        <v>0</v>
      </c>
      <c r="M16" s="2">
        <f>SUM('за 10міс.19 р.'!M16+'листопад 19 р.'!M16)</f>
        <v>0</v>
      </c>
      <c r="N16" s="2">
        <f>SUM('за 10міс.19 р.'!N16+'листопад 19 р.'!N16)</f>
        <v>3970.95</v>
      </c>
      <c r="O16" s="2">
        <f>SUM('за 10міс.19 р.'!O16+'листопад 19 р.'!O16)</f>
        <v>132316.01999999996</v>
      </c>
      <c r="P16" s="2">
        <f>SUM('за 10міс.19 р.'!P16+'листопад 19 р.'!P16)</f>
        <v>0</v>
      </c>
      <c r="Q16" s="2">
        <f>SUM('за 10міс.19 р.'!Q16+'листопад 19 р.'!Q16)</f>
        <v>0</v>
      </c>
      <c r="R16" s="2">
        <f>SUM('за 10міс.19 р.'!R16+'листопад 19 р.'!R16)</f>
        <v>22701.06</v>
      </c>
      <c r="S16" s="2">
        <f>SUM('за 10міс.19 р.'!S16+'листопад 19 р.'!S16)</f>
        <v>109614.95999999999</v>
      </c>
      <c r="T16" s="2">
        <f>SUM('за 10міс.19 р.'!T16+'листопад 19 р.'!T16)</f>
        <v>0</v>
      </c>
      <c r="U16" s="2">
        <f>SUM('за 10міс.19 р.'!U16+'листопад 19 р.'!U16)</f>
        <v>750</v>
      </c>
      <c r="V16" s="2">
        <f>SUM('за 10міс.19 р.'!V16+'листопад 19 р.'!V16)</f>
        <v>0</v>
      </c>
      <c r="W16" s="2">
        <f>SUM('за 10міс.19 р.'!W16+'листопад 19 р.'!W16)</f>
        <v>0</v>
      </c>
      <c r="X16" s="2">
        <f>SUM('за 10міс.19 р.'!X16+'листопад 19 р.'!X16)</f>
        <v>1506306.0499999998</v>
      </c>
    </row>
    <row r="17" spans="1:24" ht="12.75">
      <c r="A17" s="30" t="s">
        <v>13</v>
      </c>
      <c r="B17" s="2">
        <f>SUM('за 10міс.19 р.'!B17+'листопад 19 р.'!B17)</f>
        <v>1723643.24</v>
      </c>
      <c r="C17" s="2">
        <f>SUM('за 10міс.19 р.'!C17+'листопад 19 р.'!C17)</f>
        <v>417227.03</v>
      </c>
      <c r="D17" s="2">
        <f>SUM('за 10міс.19 р.'!D17+'листопад 19 р.'!D17)</f>
        <v>2140870.27</v>
      </c>
      <c r="E17" s="2">
        <f>SUM('за 10міс.19 р.'!E17+'листопад 19 р.'!E17)</f>
        <v>469790.73</v>
      </c>
      <c r="F17" s="2">
        <f>SUM('за 10міс.19 р.'!F17+'листопад 19 р.'!F17)</f>
        <v>767952.47</v>
      </c>
      <c r="G17" s="2">
        <f>SUM('за 10міс.19 р.'!G17+'листопад 19 р.'!G17)</f>
        <v>364684.55</v>
      </c>
      <c r="H17" s="2">
        <f>SUM('за 10міс.19 р.'!H17+'листопад 19 р.'!H17)</f>
        <v>81703.43</v>
      </c>
      <c r="I17" s="2">
        <f>SUM('за 10міс.19 р.'!I17+'листопад 19 р.'!I17)</f>
        <v>74615.87999999999</v>
      </c>
      <c r="J17" s="2">
        <f>SUM('за 10міс.19 р.'!J17+'листопад 19 р.'!J17)</f>
        <v>0</v>
      </c>
      <c r="K17" s="2">
        <f>SUM('за 10міс.19 р.'!K17+'листопад 19 р.'!K17)</f>
        <v>0</v>
      </c>
      <c r="L17" s="2">
        <f>SUM('за 10міс.19 р.'!L17+'листопад 19 р.'!L17)</f>
        <v>0</v>
      </c>
      <c r="M17" s="2">
        <f>SUM('за 10міс.19 р.'!M17+'листопад 19 р.'!M17)</f>
        <v>0</v>
      </c>
      <c r="N17" s="2">
        <f>SUM('за 10міс.19 р.'!N17+'листопад 19 р.'!N17)</f>
        <v>6813.77</v>
      </c>
      <c r="O17" s="2">
        <f>SUM('за 10міс.19 р.'!O17+'листопад 19 р.'!O17)</f>
        <v>239384.83999999997</v>
      </c>
      <c r="P17" s="2">
        <f>SUM('за 10міс.19 р.'!P17+'листопад 19 р.'!P17)</f>
        <v>-65909.45</v>
      </c>
      <c r="Q17" s="2">
        <f>SUM('за 10міс.19 р.'!Q17+'листопад 19 р.'!Q17)</f>
        <v>0</v>
      </c>
      <c r="R17" s="2">
        <f>SUM('за 10міс.19 р.'!R17+'листопад 19 р.'!R17)</f>
        <v>33159.62</v>
      </c>
      <c r="S17" s="2">
        <f>SUM('за 10міс.19 р.'!S17+'листопад 19 р.'!S17)</f>
        <v>272134.67000000004</v>
      </c>
      <c r="T17" s="2">
        <f>SUM('за 10міс.19 р.'!T17+'листопад 19 р.'!T17)</f>
        <v>0</v>
      </c>
      <c r="U17" s="2">
        <f>SUM('за 10міс.19 р.'!U17+'листопад 19 р.'!U17)</f>
        <v>750</v>
      </c>
      <c r="V17" s="2">
        <f>SUM('за 10міс.19 р.'!V17+'листопад 19 р.'!V17)</f>
        <v>0</v>
      </c>
      <c r="W17" s="2">
        <f>SUM('за 10міс.19 р.'!W17+'листопад 19 р.'!W17)</f>
        <v>0</v>
      </c>
      <c r="X17" s="2">
        <f>SUM('за 10міс.19 р.'!X17+'листопад 19 р.'!X17)</f>
        <v>3379363.47</v>
      </c>
    </row>
    <row r="18" spans="1:24" ht="12.75">
      <c r="A18" s="30" t="s">
        <v>24</v>
      </c>
      <c r="B18" s="2">
        <f>SUM('за 10міс.19 р.'!B18+'листопад 19 р.'!B18)</f>
        <v>1810772.52</v>
      </c>
      <c r="C18" s="2">
        <f>SUM('за 10міс.19 р.'!C18+'листопад 19 р.'!C18)</f>
        <v>510364.17000000004</v>
      </c>
      <c r="D18" s="2">
        <f>SUM('за 10міс.19 р.'!D18+'листопад 19 р.'!D18)</f>
        <v>2321136.6900000004</v>
      </c>
      <c r="E18" s="2">
        <f>SUM('за 10міс.19 р.'!E18+'листопад 19 р.'!E18)</f>
        <v>509571.55000000005</v>
      </c>
      <c r="F18" s="2">
        <f>SUM('за 10міс.19 р.'!F18+'листопад 19 р.'!F18)</f>
        <v>1016036.0399999999</v>
      </c>
      <c r="G18" s="2">
        <f>SUM('за 10міс.19 р.'!G18+'листопад 19 р.'!G18)</f>
        <v>231776.33</v>
      </c>
      <c r="H18" s="2">
        <f>SUM('за 10міс.19 р.'!H18+'листопад 19 р.'!H18)</f>
        <v>46281.130000000005</v>
      </c>
      <c r="I18" s="2">
        <f>SUM('за 10міс.19 р.'!I18+'листопад 19 р.'!I18)</f>
        <v>45267.84999999999</v>
      </c>
      <c r="J18" s="2">
        <f>SUM('за 10міс.19 р.'!J18+'листопад 19 р.'!J18)</f>
        <v>0</v>
      </c>
      <c r="K18" s="2">
        <f>SUM('за 10міс.19 р.'!K18+'листопад 19 р.'!K18)</f>
        <v>0</v>
      </c>
      <c r="L18" s="2">
        <f>SUM('за 10міс.19 р.'!L18+'листопад 19 р.'!L18)</f>
        <v>0</v>
      </c>
      <c r="M18" s="2">
        <f>SUM('за 10міс.19 р.'!M18+'листопад 19 р.'!M18)</f>
        <v>0</v>
      </c>
      <c r="N18" s="2">
        <f>SUM('за 10міс.19 р.'!N18+'листопад 19 р.'!N18)</f>
        <v>5355.280000000001</v>
      </c>
      <c r="O18" s="2">
        <f>SUM('за 10міс.19 р.'!O18+'листопад 19 р.'!O18)</f>
        <v>686605.45</v>
      </c>
      <c r="P18" s="2">
        <f>SUM('за 10міс.19 р.'!P18+'листопад 19 р.'!P18)</f>
        <v>621100</v>
      </c>
      <c r="Q18" s="2">
        <f>SUM('за 10міс.19 р.'!Q18+'листопад 19 р.'!Q18)</f>
        <v>0</v>
      </c>
      <c r="R18" s="2">
        <f>SUM('за 10міс.19 р.'!R18+'листопад 19 р.'!R18)</f>
        <v>65505.44999999999</v>
      </c>
      <c r="S18" s="2">
        <f>SUM('за 10міс.19 р.'!S18+'листопад 19 р.'!S18)</f>
        <v>0</v>
      </c>
      <c r="T18" s="2">
        <f>SUM('за 10міс.19 р.'!T18+'листопад 19 р.'!T18)</f>
        <v>0</v>
      </c>
      <c r="U18" s="2">
        <f>SUM('за 10міс.19 р.'!U18+'листопад 19 р.'!U18)</f>
        <v>750</v>
      </c>
      <c r="V18" s="2">
        <f>SUM('за 10міс.19 р.'!V18+'листопад 19 р.'!V18)</f>
        <v>0</v>
      </c>
      <c r="W18" s="2">
        <f>SUM('за 10міс.19 р.'!W18+'листопад 19 р.'!W18)</f>
        <v>0</v>
      </c>
      <c r="X18" s="2">
        <f>SUM('за 10міс.19 р.'!X18+'листопад 19 р.'!X18)</f>
        <v>3847494.2799999993</v>
      </c>
    </row>
    <row r="19" spans="1:24" ht="12.75">
      <c r="A19" s="30" t="s">
        <v>14</v>
      </c>
      <c r="B19" s="2">
        <f>SUM('за 10міс.19 р.'!B19+'листопад 19 р.'!B19)</f>
        <v>1581697.09</v>
      </c>
      <c r="C19" s="2">
        <f>SUM('за 10міс.19 р.'!C19+'листопад 19 р.'!C19)</f>
        <v>355240.3</v>
      </c>
      <c r="D19" s="2">
        <f>SUM('за 10міс.19 р.'!D19+'листопад 19 р.'!D19)</f>
        <v>1936937.39</v>
      </c>
      <c r="E19" s="2">
        <f>SUM('за 10міс.19 р.'!E19+'листопад 19 р.'!E19)</f>
        <v>425061.50000000006</v>
      </c>
      <c r="F19" s="2">
        <f>SUM('за 10міс.19 р.'!F19+'листопад 19 р.'!F19)</f>
        <v>484566.1499999999</v>
      </c>
      <c r="G19" s="2">
        <f>SUM('за 10міс.19 р.'!G19+'листопад 19 р.'!G19)</f>
        <v>165620.44</v>
      </c>
      <c r="H19" s="2">
        <f>SUM('за 10міс.19 р.'!H19+'листопад 19 р.'!H19)</f>
        <v>48343.8</v>
      </c>
      <c r="I19" s="2">
        <f>SUM('за 10міс.19 р.'!I19+'листопад 19 р.'!I19)</f>
        <v>38862.71000000001</v>
      </c>
      <c r="J19" s="2">
        <f>SUM('за 10міс.19 р.'!J19+'листопад 19 р.'!J19)</f>
        <v>0</v>
      </c>
      <c r="K19" s="2">
        <f>SUM('за 10міс.19 р.'!K19+'листопад 19 р.'!K19)</f>
        <v>0</v>
      </c>
      <c r="L19" s="2">
        <f>SUM('за 10міс.19 р.'!L19+'листопад 19 р.'!L19)</f>
        <v>0</v>
      </c>
      <c r="M19" s="2">
        <f>SUM('за 10міс.19 р.'!M19+'листопад 19 р.'!M19)</f>
        <v>0</v>
      </c>
      <c r="N19" s="2">
        <f>SUM('за 10міс.19 р.'!N19+'листопад 19 р.'!N19)</f>
        <v>4856.009999999999</v>
      </c>
      <c r="O19" s="2">
        <f>SUM('за 10міс.19 р.'!O19+'листопад 19 р.'!O19)</f>
        <v>226133.19</v>
      </c>
      <c r="P19" s="2">
        <f>SUM('за 10міс.19 р.'!P19+'листопад 19 р.'!P19)</f>
        <v>0</v>
      </c>
      <c r="Q19" s="2">
        <f>SUM('за 10міс.19 р.'!Q19+'листопад 19 р.'!Q19)</f>
        <v>0</v>
      </c>
      <c r="R19" s="2">
        <f>SUM('за 10міс.19 р.'!R19+'листопад 19 р.'!R19)</f>
        <v>27955.100000000002</v>
      </c>
      <c r="S19" s="2">
        <f>SUM('за 10міс.19 р.'!S19+'листопад 19 р.'!S19)</f>
        <v>2251.84</v>
      </c>
      <c r="T19" s="2">
        <f>SUM('за 10міс.19 р.'!T19+'листопад 19 р.'!T19)</f>
        <v>195926.25</v>
      </c>
      <c r="U19" s="2">
        <f>SUM('за 10міс.19 р.'!U19+'листопад 19 р.'!U19)</f>
        <v>750</v>
      </c>
      <c r="V19" s="2">
        <f>SUM('за 10міс.19 р.'!V19+'листопад 19 р.'!V19)</f>
        <v>0</v>
      </c>
      <c r="W19" s="2">
        <f>SUM('за 10міс.19 р.'!W19+'листопад 19 р.'!W19)</f>
        <v>0</v>
      </c>
      <c r="X19" s="2">
        <f>SUM('за 10міс.19 р.'!X19+'листопад 19 р.'!X19)</f>
        <v>2847315.04</v>
      </c>
    </row>
    <row r="20" spans="1:24" ht="12.75">
      <c r="A20" s="30" t="s">
        <v>15</v>
      </c>
      <c r="B20" s="2">
        <f>SUM('за 10міс.19 р.'!B20+'листопад 19 р.'!B20)</f>
        <v>1980333.0199999998</v>
      </c>
      <c r="C20" s="2">
        <f>SUM('за 10міс.19 р.'!C20+'листопад 19 р.'!C20)</f>
        <v>620103.61</v>
      </c>
      <c r="D20" s="2">
        <f>SUM('за 10міс.19 р.'!D20+'листопад 19 р.'!D20)</f>
        <v>2600436.63</v>
      </c>
      <c r="E20" s="2">
        <f>SUM('за 10міс.19 р.'!E20+'листопад 19 р.'!E20)</f>
        <v>571032.93</v>
      </c>
      <c r="F20" s="2">
        <f>SUM('за 10міс.19 р.'!F20+'листопад 19 р.'!F20)</f>
        <v>496955.0399999999</v>
      </c>
      <c r="G20" s="2">
        <f>SUM('за 10міс.19 р.'!G20+'листопад 19 р.'!G20)</f>
        <v>157194.8</v>
      </c>
      <c r="H20" s="2">
        <f>SUM('за 10міс.19 р.'!H20+'листопад 19 р.'!H20)</f>
        <v>92164.07</v>
      </c>
      <c r="I20" s="2">
        <f>SUM('за 10міс.19 р.'!I20+'листопад 19 р.'!I20)</f>
        <v>40894.55</v>
      </c>
      <c r="J20" s="2">
        <f>SUM('за 10міс.19 р.'!J20+'листопад 19 р.'!J20)</f>
        <v>0</v>
      </c>
      <c r="K20" s="2">
        <f>SUM('за 10міс.19 р.'!K20+'листопад 19 р.'!K20)</f>
        <v>0</v>
      </c>
      <c r="L20" s="2">
        <f>SUM('за 10міс.19 р.'!L20+'листопад 19 р.'!L20)</f>
        <v>0</v>
      </c>
      <c r="M20" s="2">
        <f>SUM('за 10міс.19 р.'!M20+'листопад 19 р.'!M20)</f>
        <v>0</v>
      </c>
      <c r="N20" s="2">
        <f>SUM('за 10міс.19 р.'!N20+'листопад 19 р.'!N20)</f>
        <v>6253.949999999999</v>
      </c>
      <c r="O20" s="2">
        <f>SUM('за 10міс.19 р.'!O20+'листопад 19 р.'!O20)</f>
        <v>199697.67</v>
      </c>
      <c r="P20" s="2">
        <f>SUM('за 10міс.19 р.'!P20+'листопад 19 р.'!P20)</f>
        <v>0</v>
      </c>
      <c r="Q20" s="2">
        <f>SUM('за 10міс.19 р.'!Q20+'листопад 19 р.'!Q20)</f>
        <v>8400</v>
      </c>
      <c r="R20" s="2">
        <f>SUM('за 10міс.19 р.'!R20+'листопад 19 р.'!R20)</f>
        <v>31834.920000000002</v>
      </c>
      <c r="S20" s="2">
        <f>SUM('за 10міс.19 р.'!S20+'листопад 19 р.'!S20)</f>
        <v>159462.75</v>
      </c>
      <c r="T20" s="2">
        <f>SUM('за 10міс.19 р.'!T20+'листопад 19 р.'!T20)</f>
        <v>0</v>
      </c>
      <c r="U20" s="2">
        <f>SUM('за 10міс.19 р.'!U20+'листопад 19 р.'!U20)</f>
        <v>750</v>
      </c>
      <c r="V20" s="2">
        <f>SUM('за 10міс.19 р.'!V20+'листопад 19 р.'!V20)</f>
        <v>0</v>
      </c>
      <c r="W20" s="2">
        <f>SUM('за 10міс.19 р.'!W20+'листопад 19 р.'!W20)</f>
        <v>0</v>
      </c>
      <c r="X20" s="2">
        <f>SUM('за 10міс.19 р.'!X20+'листопад 19 р.'!X20)</f>
        <v>3669174.6000000006</v>
      </c>
    </row>
    <row r="21" spans="1:24" ht="12.75">
      <c r="A21" s="34" t="s">
        <v>38</v>
      </c>
      <c r="B21" s="2">
        <f>SUM('за 10міс.19 р.'!B21+'листопад 19 р.'!B21)</f>
        <v>707514.9899999999</v>
      </c>
      <c r="C21" s="2">
        <f>SUM('за 10міс.19 р.'!C21+'листопад 19 р.'!C21)</f>
        <v>229611.66</v>
      </c>
      <c r="D21" s="2">
        <f>SUM('за 10міс.19 р.'!D21+'листопад 19 р.'!D21)</f>
        <v>937126.65</v>
      </c>
      <c r="E21" s="2">
        <f>SUM('за 10міс.19 р.'!E21+'листопад 19 р.'!E21)</f>
        <v>205514.74</v>
      </c>
      <c r="F21" s="2">
        <f>SUM('за 10міс.19 р.'!F21+'листопад 19 р.'!F21)</f>
        <v>506582.33999999997</v>
      </c>
      <c r="G21" s="2">
        <f>SUM('за 10міс.19 р.'!G21+'листопад 19 р.'!G21)</f>
        <v>79541.66</v>
      </c>
      <c r="H21" s="2">
        <f>SUM('за 10міс.19 р.'!H21+'листопад 19 р.'!H21)</f>
        <v>50436.28</v>
      </c>
      <c r="I21" s="2">
        <f>SUM('за 10міс.19 р.'!I21+'листопад 19 р.'!I21)</f>
        <v>55811.159999999996</v>
      </c>
      <c r="J21" s="2">
        <f>SUM('за 10міс.19 р.'!J21+'листопад 19 р.'!J21)</f>
        <v>368.22</v>
      </c>
      <c r="K21" s="2">
        <f>SUM('за 10міс.19 р.'!K21+'листопад 19 р.'!K21)</f>
        <v>0</v>
      </c>
      <c r="L21" s="2">
        <f>SUM('за 10міс.19 р.'!L21+'листопад 19 р.'!L21)</f>
        <v>0</v>
      </c>
      <c r="M21" s="2">
        <f>SUM('за 10міс.19 р.'!M21+'листопад 19 р.'!M21)</f>
        <v>0</v>
      </c>
      <c r="N21" s="2">
        <f>SUM('за 10міс.19 р.'!N21+'листопад 19 р.'!N21)</f>
        <v>2560.2</v>
      </c>
      <c r="O21" s="2">
        <f>SUM('за 10міс.19 р.'!O21+'листопад 19 р.'!O21)</f>
        <v>317483.04</v>
      </c>
      <c r="P21" s="2">
        <f>SUM('за 10міс.19 р.'!P21+'листопад 19 р.'!P21)</f>
        <v>0</v>
      </c>
      <c r="Q21" s="2">
        <f>SUM('за 10міс.19 р.'!Q21+'листопад 19 р.'!Q21)</f>
        <v>0</v>
      </c>
      <c r="R21" s="2">
        <f>SUM('за 10міс.19 р.'!R21+'листопад 19 р.'!R21)</f>
        <v>46753.75</v>
      </c>
      <c r="S21" s="2">
        <f>SUM('за 10міс.19 р.'!S21+'листопад 19 р.'!S21)</f>
        <v>270729.29</v>
      </c>
      <c r="T21" s="2">
        <f>SUM('за 10міс.19 р.'!T21+'листопад 19 р.'!T21)</f>
        <v>0</v>
      </c>
      <c r="U21" s="2">
        <f>SUM('за 10міс.19 р.'!U21+'листопад 19 р.'!U21)</f>
        <v>750</v>
      </c>
      <c r="V21" s="2">
        <f>SUM('за 10міс.19 р.'!V21+'листопад 19 р.'!V21)</f>
        <v>0</v>
      </c>
      <c r="W21" s="2">
        <f>SUM('за 10міс.19 р.'!W21+'листопад 19 р.'!W21)</f>
        <v>0</v>
      </c>
      <c r="X21" s="2">
        <f>SUM('за 10міс.19 р.'!X21+'листопад 19 р.'!X21)</f>
        <v>1649973.7300000002</v>
      </c>
    </row>
    <row r="22" spans="1:24" ht="12.75">
      <c r="A22" s="30" t="s">
        <v>16</v>
      </c>
      <c r="B22" s="2">
        <f>SUM('за 10міс.19 р.'!B22+'листопад 19 р.'!B22)</f>
        <v>1129904.97</v>
      </c>
      <c r="C22" s="2">
        <f>SUM('за 10міс.19 р.'!C22+'листопад 19 р.'!C22)</f>
        <v>132601.43</v>
      </c>
      <c r="D22" s="2">
        <f>SUM('за 10міс.19 р.'!D22+'листопад 19 р.'!D22)</f>
        <v>1262506.4</v>
      </c>
      <c r="E22" s="2">
        <f>SUM('за 10міс.19 р.'!E22+'листопад 19 р.'!E22)</f>
        <v>277082.77</v>
      </c>
      <c r="F22" s="2">
        <f>SUM('за 10міс.19 р.'!F22+'листопад 19 р.'!F22)</f>
        <v>357553.6699999999</v>
      </c>
      <c r="G22" s="2">
        <f>SUM('за 10міс.19 р.'!G22+'листопад 19 р.'!G22)</f>
        <v>103004.76</v>
      </c>
      <c r="H22" s="2">
        <f>SUM('за 10міс.19 р.'!H22+'листопад 19 р.'!H22)</f>
        <v>59199.67</v>
      </c>
      <c r="I22" s="2">
        <f>SUM('за 10міс.19 р.'!I22+'листопад 19 р.'!I22)</f>
        <v>41779.53</v>
      </c>
      <c r="J22" s="2">
        <f>SUM('за 10міс.19 р.'!J22+'листопад 19 р.'!J22)</f>
        <v>0</v>
      </c>
      <c r="K22" s="2">
        <f>SUM('за 10міс.19 р.'!K22+'листопад 19 р.'!K22)</f>
        <v>0</v>
      </c>
      <c r="L22" s="2">
        <f>SUM('за 10міс.19 р.'!L22+'листопад 19 р.'!L22)</f>
        <v>0</v>
      </c>
      <c r="M22" s="2">
        <f>SUM('за 10міс.19 р.'!M22+'листопад 19 р.'!M22)</f>
        <v>0</v>
      </c>
      <c r="N22" s="2">
        <f>SUM('за 10міс.19 р.'!N22+'листопад 19 р.'!N22)</f>
        <v>6506.54</v>
      </c>
      <c r="O22" s="2">
        <f>SUM('за 10міс.19 р.'!O22+'листопад 19 р.'!O22)</f>
        <v>146313.17000000004</v>
      </c>
      <c r="P22" s="2">
        <f>SUM('за 10міс.19 р.'!P22+'листопад 19 р.'!P22)</f>
        <v>0</v>
      </c>
      <c r="Q22" s="2">
        <f>SUM('за 10міс.19 р.'!Q22+'листопад 19 р.'!Q22)</f>
        <v>0</v>
      </c>
      <c r="R22" s="2">
        <f>SUM('за 10міс.19 р.'!R22+'листопад 19 р.'!R22)</f>
        <v>11967.279999999999</v>
      </c>
      <c r="S22" s="2">
        <f>SUM('за 10міс.19 р.'!S22+'листопад 19 р.'!S22)</f>
        <v>134345.88999999998</v>
      </c>
      <c r="T22" s="2">
        <f>SUM('за 10міс.19 р.'!T22+'листопад 19 р.'!T22)</f>
        <v>0</v>
      </c>
      <c r="U22" s="2">
        <f>SUM('за 10міс.19 р.'!U22+'листопад 19 р.'!U22)</f>
        <v>750</v>
      </c>
      <c r="V22" s="2">
        <f>SUM('за 10міс.19 р.'!V22+'листопад 19 р.'!V22)</f>
        <v>0</v>
      </c>
      <c r="W22" s="2">
        <f>SUM('за 10міс.19 р.'!W22+'листопад 19 р.'!W22)</f>
        <v>0</v>
      </c>
      <c r="X22" s="2">
        <f>SUM('за 10міс.19 р.'!X22+'листопад 19 р.'!X22)</f>
        <v>1897892.84</v>
      </c>
    </row>
    <row r="23" spans="1:24" ht="12.75">
      <c r="A23" s="30" t="s">
        <v>17</v>
      </c>
      <c r="B23" s="2">
        <f>SUM('за 10міс.19 р.'!B23+'листопад 19 р.'!B23)</f>
        <v>2556016.63</v>
      </c>
      <c r="C23" s="2">
        <f>SUM('за 10міс.19 р.'!C23+'листопад 19 р.'!C23)</f>
        <v>672842.04</v>
      </c>
      <c r="D23" s="2">
        <f>SUM('за 10міс.19 р.'!D23+'листопад 19 р.'!D23)</f>
        <v>3228858.6699999995</v>
      </c>
      <c r="E23" s="2">
        <f>SUM('за 10міс.19 р.'!E23+'листопад 19 р.'!E23)</f>
        <v>709508.92</v>
      </c>
      <c r="F23" s="2">
        <f>SUM('за 10міс.19 р.'!F23+'листопад 19 р.'!F23)</f>
        <v>1154305.2199999997</v>
      </c>
      <c r="G23" s="2">
        <f>SUM('за 10міс.19 р.'!G23+'листопад 19 р.'!G23)</f>
        <v>240883.86</v>
      </c>
      <c r="H23" s="2">
        <f>SUM('за 10міс.19 р.'!H23+'листопад 19 р.'!H23)</f>
        <v>162404.07</v>
      </c>
      <c r="I23" s="2">
        <f>SUM('за 10міс.19 р.'!I23+'листопад 19 р.'!I23)</f>
        <v>73183.73999999999</v>
      </c>
      <c r="J23" s="2">
        <f>SUM('за 10міс.19 р.'!J23+'листопад 19 р.'!J23)</f>
        <v>0</v>
      </c>
      <c r="K23" s="2">
        <f>SUM('за 10міс.19 р.'!K23+'листопад 19 р.'!K23)</f>
        <v>0</v>
      </c>
      <c r="L23" s="2">
        <f>SUM('за 10міс.19 р.'!L23+'листопад 19 р.'!L23)</f>
        <v>0</v>
      </c>
      <c r="M23" s="2">
        <f>SUM('за 10міс.19 р.'!M23+'листопад 19 р.'!M23)</f>
        <v>0</v>
      </c>
      <c r="N23" s="2">
        <f>SUM('за 10міс.19 р.'!N23+'листопад 19 р.'!N23)</f>
        <v>2704.41</v>
      </c>
      <c r="O23" s="2">
        <f>SUM('за 10міс.19 р.'!O23+'листопад 19 р.'!O23)</f>
        <v>674379.1399999999</v>
      </c>
      <c r="P23" s="2">
        <f>SUM('за 10міс.19 р.'!P23+'листопад 19 р.'!P23)</f>
        <v>621100</v>
      </c>
      <c r="Q23" s="2">
        <f>SUM('за 10міс.19 р.'!Q23+'листопад 19 р.'!Q23)</f>
        <v>0</v>
      </c>
      <c r="R23" s="2">
        <f>SUM('за 10міс.19 р.'!R23+'листопад 19 р.'!R23)</f>
        <v>53120.47999999999</v>
      </c>
      <c r="S23" s="2">
        <f>SUM('за 10міс.19 р.'!S23+'листопад 19 р.'!S23)</f>
        <v>0</v>
      </c>
      <c r="T23" s="2">
        <f>SUM('за 10міс.19 р.'!T23+'листопад 19 р.'!T23)</f>
        <v>158.66</v>
      </c>
      <c r="U23" s="2">
        <f>SUM('за 10міс.19 р.'!U23+'листопад 19 р.'!U23)</f>
        <v>750</v>
      </c>
      <c r="V23" s="2">
        <f>SUM('за 10міс.19 р.'!V23+'листопад 19 р.'!V23)</f>
        <v>0</v>
      </c>
      <c r="W23" s="2">
        <f>SUM('за 10міс.19 р.'!W23+'листопад 19 р.'!W23)</f>
        <v>0</v>
      </c>
      <c r="X23" s="2">
        <f>SUM('за 10міс.19 р.'!X23+'листопад 19 р.'!X23)</f>
        <v>5093422.81</v>
      </c>
    </row>
    <row r="24" spans="1:24" ht="12.75">
      <c r="A24" s="30" t="s">
        <v>18</v>
      </c>
      <c r="B24" s="2">
        <f>SUM('за 10міс.19 р.'!B24+'листопад 19 р.'!B24)</f>
        <v>1231976.3900000001</v>
      </c>
      <c r="C24" s="2">
        <f>SUM('за 10міс.19 р.'!C24+'листопад 19 р.'!C24)</f>
        <v>319996.85</v>
      </c>
      <c r="D24" s="2">
        <f>SUM('за 10міс.19 р.'!D24+'листопад 19 р.'!D24)</f>
        <v>1551973.24</v>
      </c>
      <c r="E24" s="2">
        <f>SUM('за 10міс.19 р.'!E24+'листопад 19 р.'!E24)</f>
        <v>340573.02</v>
      </c>
      <c r="F24" s="2">
        <f>SUM('за 10міс.19 р.'!F24+'листопад 19 р.'!F24)</f>
        <v>379727.23</v>
      </c>
      <c r="G24" s="2">
        <f>SUM('за 10міс.19 р.'!G24+'листопад 19 р.'!G24)</f>
        <v>117437.98</v>
      </c>
      <c r="H24" s="2">
        <f>SUM('за 10міс.19 р.'!H24+'листопад 19 р.'!H24)</f>
        <v>60351.38</v>
      </c>
      <c r="I24" s="2">
        <f>SUM('за 10міс.19 р.'!I24+'листопад 19 р.'!I24)</f>
        <v>90483.22</v>
      </c>
      <c r="J24" s="2">
        <f>SUM('за 10міс.19 р.'!J24+'листопад 19 р.'!J24)</f>
        <v>0</v>
      </c>
      <c r="K24" s="2">
        <f>SUM('за 10міс.19 р.'!K24+'листопад 19 р.'!K24)</f>
        <v>0</v>
      </c>
      <c r="L24" s="2">
        <f>SUM('за 10міс.19 р.'!L24+'листопад 19 р.'!L24)</f>
        <v>0</v>
      </c>
      <c r="M24" s="2">
        <f>SUM('за 10міс.19 р.'!M24+'листопад 19 р.'!M24)</f>
        <v>0</v>
      </c>
      <c r="N24" s="2">
        <f>SUM('за 10міс.19 р.'!N24+'листопад 19 р.'!N24)</f>
        <v>2801.6</v>
      </c>
      <c r="O24" s="2">
        <f>SUM('за 10міс.19 р.'!O24+'листопад 19 р.'!O24)</f>
        <v>107903.05000000002</v>
      </c>
      <c r="P24" s="2">
        <f>SUM('за 10міс.19 р.'!P24+'листопад 19 р.'!P24)</f>
        <v>-69357.23999999999</v>
      </c>
      <c r="Q24" s="2">
        <f>SUM('за 10міс.19 р.'!Q24+'листопад 19 р.'!Q24)</f>
        <v>0</v>
      </c>
      <c r="R24" s="2">
        <f>SUM('за 10міс.19 р.'!R24+'листопад 19 р.'!R24)</f>
        <v>23994.27</v>
      </c>
      <c r="S24" s="2">
        <f>SUM('за 10міс.19 р.'!S24+'листопад 19 р.'!S24)</f>
        <v>153266.02000000002</v>
      </c>
      <c r="T24" s="2">
        <f>SUM('за 10міс.19 р.'!T24+'листопад 19 р.'!T24)</f>
        <v>0</v>
      </c>
      <c r="U24" s="2">
        <f>SUM('за 10міс.19 р.'!U24+'листопад 19 р.'!U24)</f>
        <v>750</v>
      </c>
      <c r="V24" s="2">
        <f>SUM('за 10міс.19 р.'!V24+'листопад 19 р.'!V24)</f>
        <v>0</v>
      </c>
      <c r="W24" s="2">
        <f>SUM('за 10міс.19 р.'!W24+'листопад 19 р.'!W24)</f>
        <v>0</v>
      </c>
      <c r="X24" s="2">
        <f>SUM('за 10міс.19 р.'!X24+'листопад 19 р.'!X24)</f>
        <v>2273023.49</v>
      </c>
    </row>
    <row r="25" spans="1:24" ht="12.75">
      <c r="A25" s="30" t="s">
        <v>27</v>
      </c>
      <c r="B25" s="2">
        <f>SUM('за 10міс.19 р.'!B25+'листопад 19 р.'!B25)</f>
        <v>686951.88</v>
      </c>
      <c r="C25" s="2">
        <f>SUM('за 10міс.19 р.'!C25+'листопад 19 р.'!C25)</f>
        <v>187478.59000000003</v>
      </c>
      <c r="D25" s="2">
        <f>SUM('за 10міс.19 р.'!D25+'листопад 19 р.'!D25)</f>
        <v>874430.47</v>
      </c>
      <c r="E25" s="2">
        <f>SUM('за 10міс.19 р.'!E25+'листопад 19 р.'!E25)</f>
        <v>192218.03</v>
      </c>
      <c r="F25" s="2">
        <f>SUM('за 10міс.19 р.'!F25+'листопад 19 р.'!F25)</f>
        <v>247055.63</v>
      </c>
      <c r="G25" s="2">
        <f>SUM('за 10міс.19 р.'!G25+'листопад 19 р.'!G25)</f>
        <v>29985.26</v>
      </c>
      <c r="H25" s="2">
        <f>SUM('за 10міс.19 р.'!H25+'листопад 19 р.'!H25)</f>
        <v>30041.65</v>
      </c>
      <c r="I25" s="2">
        <f>SUM('за 10міс.19 р.'!I25+'листопад 19 р.'!I25)</f>
        <v>27689.180000000004</v>
      </c>
      <c r="J25" s="2">
        <f>SUM('за 10міс.19 р.'!J25+'листопад 19 р.'!J25)</f>
        <v>0</v>
      </c>
      <c r="K25" s="2">
        <f>SUM('за 10міс.19 р.'!K25+'листопад 19 р.'!K25)</f>
        <v>0</v>
      </c>
      <c r="L25" s="2">
        <f>SUM('за 10міс.19 р.'!L25+'листопад 19 р.'!L25)</f>
        <v>0</v>
      </c>
      <c r="M25" s="2">
        <f>SUM('за 10міс.19 р.'!M25+'листопад 19 р.'!M25)</f>
        <v>0</v>
      </c>
      <c r="N25" s="2">
        <f>SUM('за 10міс.19 р.'!N25+'листопад 19 р.'!N25)</f>
        <v>3200.06</v>
      </c>
      <c r="O25" s="2">
        <f>SUM('за 10міс.19 р.'!O25+'листопад 19 р.'!O25)</f>
        <v>155389.48000000004</v>
      </c>
      <c r="P25" s="2">
        <f>SUM('за 10міс.19 р.'!P25+'листопад 19 р.'!P25)</f>
        <v>0</v>
      </c>
      <c r="Q25" s="2">
        <f>SUM('за 10міс.19 р.'!Q25+'листопад 19 р.'!Q25)</f>
        <v>0</v>
      </c>
      <c r="R25" s="2">
        <f>SUM('за 10міс.19 р.'!R25+'листопад 19 р.'!R25)</f>
        <v>27394.879999999997</v>
      </c>
      <c r="S25" s="2">
        <f>SUM('за 10міс.19 р.'!S25+'листопад 19 р.'!S25)</f>
        <v>127994.59999999999</v>
      </c>
      <c r="T25" s="2">
        <f>SUM('за 10міс.19 р.'!T25+'листопад 19 р.'!T25)</f>
        <v>0</v>
      </c>
      <c r="U25" s="2">
        <f>SUM('за 10міс.19 р.'!U25+'листопад 19 р.'!U25)</f>
        <v>750</v>
      </c>
      <c r="V25" s="2">
        <f>SUM('за 10міс.19 р.'!V25+'листопад 19 р.'!V25)</f>
        <v>0</v>
      </c>
      <c r="W25" s="2">
        <f>SUM('за 10міс.19 р.'!W25+'листопад 19 р.'!W25)</f>
        <v>0</v>
      </c>
      <c r="X25" s="2">
        <f>SUM('за 10міс.19 р.'!X25+'листопад 19 р.'!X25)</f>
        <v>1314454.13</v>
      </c>
    </row>
    <row r="26" spans="1:24" ht="12.75">
      <c r="A26" s="30" t="s">
        <v>33</v>
      </c>
      <c r="B26" s="2">
        <f>SUM('за 10міс.19 р.'!B26+'листопад 19 р.'!B26)</f>
        <v>245454.48000000004</v>
      </c>
      <c r="C26" s="2">
        <f>SUM('за 10міс.19 р.'!C26+'листопад 19 р.'!C26)</f>
        <v>0</v>
      </c>
      <c r="D26" s="2">
        <f>SUM('за 10міс.19 р.'!D26+'листопад 19 р.'!D26)</f>
        <v>245454.48000000004</v>
      </c>
      <c r="E26" s="2">
        <f>SUM('за 10міс.19 р.'!E26+'листопад 19 р.'!E26)</f>
        <v>54064.20999999999</v>
      </c>
      <c r="F26" s="2">
        <f>SUM('за 10міс.19 р.'!F26+'листопад 19 р.'!F26)</f>
        <v>45065.759999999995</v>
      </c>
      <c r="G26" s="2">
        <f>SUM('за 10міс.19 р.'!G26+'листопад 19 р.'!G26)</f>
        <v>0</v>
      </c>
      <c r="H26" s="2">
        <f>SUM('за 10міс.19 р.'!H26+'листопад 19 р.'!H26)</f>
        <v>45065.759999999995</v>
      </c>
      <c r="I26" s="2">
        <f>SUM('за 10міс.19 р.'!I26+'листопад 19 р.'!I26)</f>
        <v>0</v>
      </c>
      <c r="J26" s="2">
        <f>SUM('за 10міс.19 р.'!J26+'листопад 19 р.'!J26)</f>
        <v>0</v>
      </c>
      <c r="K26" s="2">
        <f>SUM('за 10міс.19 р.'!K26+'листопад 19 р.'!K26)</f>
        <v>0</v>
      </c>
      <c r="L26" s="2">
        <f>SUM('за 10міс.19 р.'!L26+'листопад 19 р.'!L26)</f>
        <v>0</v>
      </c>
      <c r="M26" s="2">
        <f>SUM('за 10міс.19 р.'!M26+'листопад 19 р.'!M26)</f>
        <v>0</v>
      </c>
      <c r="N26" s="2">
        <f>SUM('за 10міс.19 р.'!N26+'листопад 19 р.'!N26)</f>
        <v>0</v>
      </c>
      <c r="O26" s="2">
        <f>SUM('за 10міс.19 р.'!O26+'листопад 19 р.'!O26)</f>
        <v>0</v>
      </c>
      <c r="P26" s="2">
        <f>SUM('за 10міс.19 р.'!P26+'листопад 19 р.'!P26)</f>
        <v>0</v>
      </c>
      <c r="Q26" s="2">
        <f>SUM('за 10міс.19 р.'!Q26+'листопад 19 р.'!Q26)</f>
        <v>0</v>
      </c>
      <c r="R26" s="2">
        <f>SUM('за 10міс.19 р.'!R26+'листопад 19 р.'!R26)</f>
        <v>0</v>
      </c>
      <c r="S26" s="2">
        <f>SUM('за 10міс.19 р.'!S26+'листопад 19 р.'!S26)</f>
        <v>0</v>
      </c>
      <c r="T26" s="2">
        <f>SUM('за 10міс.19 р.'!T26+'листопад 19 р.'!T26)</f>
        <v>0</v>
      </c>
      <c r="U26" s="2">
        <f>SUM('за 10міс.19 р.'!U26+'листопад 19 р.'!U26)</f>
        <v>0</v>
      </c>
      <c r="V26" s="2">
        <f>SUM('за 10міс.19 р.'!V26+'листопад 19 р.'!V26)</f>
        <v>0</v>
      </c>
      <c r="W26" s="2">
        <f>SUM('за 10міс.19 р.'!W26+'листопад 19 р.'!W26)</f>
        <v>0</v>
      </c>
      <c r="X26" s="2">
        <f>SUM('за 10міс.19 р.'!X26+'листопад 19 р.'!X26)</f>
        <v>344584.45</v>
      </c>
    </row>
    <row r="27" spans="1:24" ht="12.75">
      <c r="A27" s="30" t="s">
        <v>19</v>
      </c>
      <c r="B27" s="2">
        <f>SUM('за 10міс.19 р.'!B27+'листопад 19 р.'!B27)</f>
        <v>864935.5599999998</v>
      </c>
      <c r="C27" s="2">
        <f>SUM('за 10міс.19 р.'!C27+'листопад 19 р.'!C27)</f>
        <v>335453.08</v>
      </c>
      <c r="D27" s="2">
        <f>SUM('за 10міс.19 р.'!D27+'листопад 19 р.'!D27)</f>
        <v>1200388.64</v>
      </c>
      <c r="E27" s="2">
        <f>SUM('за 10міс.19 р.'!E27+'листопад 19 р.'!E27)</f>
        <v>263939.82</v>
      </c>
      <c r="F27" s="2">
        <f>SUM('за 10міс.19 р.'!F27+'листопад 19 р.'!F27)</f>
        <v>311266.73</v>
      </c>
      <c r="G27" s="2">
        <f>SUM('за 10міс.19 р.'!G27+'листопад 19 р.'!G27)</f>
        <v>28618.760000000002</v>
      </c>
      <c r="H27" s="2">
        <f>SUM('за 10міс.19 р.'!H27+'листопад 19 р.'!H27)</f>
        <v>15987.61</v>
      </c>
      <c r="I27" s="2">
        <f>SUM('за 10міс.19 р.'!I27+'листопад 19 р.'!I27)</f>
        <v>30723.63</v>
      </c>
      <c r="J27" s="2">
        <f>SUM('за 10міс.19 р.'!J27+'листопад 19 р.'!J27)</f>
        <v>0</v>
      </c>
      <c r="K27" s="2">
        <f>SUM('за 10міс.19 р.'!K27+'листопад 19 р.'!K27)</f>
        <v>0</v>
      </c>
      <c r="L27" s="2">
        <f>SUM('за 10міс.19 р.'!L27+'листопад 19 р.'!L27)</f>
        <v>0</v>
      </c>
      <c r="M27" s="2">
        <f>SUM('за 10міс.19 р.'!M27+'листопад 19 р.'!M27)</f>
        <v>0</v>
      </c>
      <c r="N27" s="2">
        <f>SUM('за 10міс.19 р.'!N27+'листопад 19 р.'!N27)</f>
        <v>3206.94</v>
      </c>
      <c r="O27" s="2">
        <f>SUM('за 10міс.19 р.'!O27+'листопад 19 р.'!O27)</f>
        <v>231979.79</v>
      </c>
      <c r="P27" s="2">
        <f>SUM('за 10міс.19 р.'!P27+'листопад 19 р.'!P27)</f>
        <v>0</v>
      </c>
      <c r="Q27" s="2">
        <f>SUM('за 10міс.19 р.'!Q27+'листопад 19 р.'!Q27)</f>
        <v>0</v>
      </c>
      <c r="R27" s="2">
        <f>SUM('за 10міс.19 р.'!R27+'листопад 19 р.'!R27)</f>
        <v>31832.850000000002</v>
      </c>
      <c r="S27" s="2">
        <f>SUM('за 10міс.19 р.'!S27+'листопад 19 р.'!S27)</f>
        <v>200146.94000000003</v>
      </c>
      <c r="T27" s="2">
        <f>SUM('за 10міс.19 р.'!T27+'листопад 19 р.'!T27)</f>
        <v>0</v>
      </c>
      <c r="U27" s="2">
        <f>SUM('за 10міс.19 р.'!U27+'листопад 19 р.'!U27)</f>
        <v>750</v>
      </c>
      <c r="V27" s="2">
        <f>SUM('за 10міс.19 р.'!V27+'листопад 19 р.'!V27)</f>
        <v>0</v>
      </c>
      <c r="W27" s="2">
        <f>SUM('за 10міс.19 р.'!W27+'листопад 19 р.'!W27)</f>
        <v>0</v>
      </c>
      <c r="X27" s="2">
        <f>SUM('за 10міс.19 р.'!X27+'листопад 19 р.'!X27)</f>
        <v>1776345.1900000002</v>
      </c>
    </row>
    <row r="28" spans="1:24" ht="12.75">
      <c r="A28" s="30" t="s">
        <v>20</v>
      </c>
      <c r="B28" s="2">
        <f>SUM('за 10міс.19 р.'!B28+'листопад 19 р.'!B28)</f>
        <v>0</v>
      </c>
      <c r="C28" s="2">
        <f>SUM('за 10міс.19 р.'!C28+'листопад 19 р.'!C28)</f>
        <v>0</v>
      </c>
      <c r="D28" s="2">
        <f>SUM('за 10міс.19 р.'!D28+'листопад 19 р.'!D28)</f>
        <v>0</v>
      </c>
      <c r="E28" s="2">
        <f>SUM('за 10міс.19 р.'!E28+'листопад 19 р.'!E28)</f>
        <v>0</v>
      </c>
      <c r="F28" s="2">
        <f>SUM('за 10міс.19 р.'!F28+'листопад 19 р.'!F28)</f>
        <v>0</v>
      </c>
      <c r="G28" s="2">
        <f>SUM('за 10міс.19 р.'!G28+'листопад 19 р.'!G28)</f>
        <v>0</v>
      </c>
      <c r="H28" s="2"/>
      <c r="I28" s="2">
        <f>SUM('за 10міс.19 р.'!I28+'листопад 19 р.'!I28)</f>
        <v>0</v>
      </c>
      <c r="J28" s="2">
        <f>SUM('за 10міс.19 р.'!J28+'листопад 19 р.'!J28)</f>
        <v>0</v>
      </c>
      <c r="K28" s="2">
        <f>SUM('за 10міс.19 р.'!K28+'листопад 19 р.'!K28)</f>
        <v>0</v>
      </c>
      <c r="L28" s="2">
        <f>SUM('за 10міс.19 р.'!L28+'листопад 19 р.'!L28)</f>
        <v>0</v>
      </c>
      <c r="M28" s="2">
        <f>SUM('за 10міс.19 р.'!M28+'листопад 19 р.'!M28)</f>
        <v>0</v>
      </c>
      <c r="N28" s="2">
        <f>SUM('за 10міс.19 р.'!N28+'листопад 19 р.'!N28)</f>
        <v>0</v>
      </c>
      <c r="O28" s="2">
        <f>SUM('за 10міс.19 р.'!O28+'листопад 19 р.'!O28)</f>
        <v>0</v>
      </c>
      <c r="P28" s="2">
        <f>SUM('за 10міс.19 р.'!P28+'листопад 19 р.'!P28)</f>
        <v>0</v>
      </c>
      <c r="Q28" s="2">
        <f>SUM('за 10міс.19 р.'!Q28+'листопад 19 р.'!Q28)</f>
        <v>0</v>
      </c>
      <c r="R28" s="2">
        <f>SUM('за 10міс.19 р.'!R28+'листопад 19 р.'!R28)</f>
        <v>0</v>
      </c>
      <c r="S28" s="2">
        <f>SUM('за 10міс.19 р.'!S28+'листопад 19 р.'!S28)</f>
        <v>0</v>
      </c>
      <c r="T28" s="2">
        <f>SUM('за 10міс.19 р.'!T28+'листопад 19 р.'!T28)</f>
        <v>0</v>
      </c>
      <c r="U28" s="2">
        <f>SUM('за 10міс.19 р.'!U28+'листопад 19 р.'!U28)</f>
        <v>0</v>
      </c>
      <c r="V28" s="2">
        <f>SUM('за 10міс.19 р.'!V28+'листопад 19 р.'!V28)</f>
        <v>0</v>
      </c>
      <c r="W28" s="2">
        <f>SUM('за 10міс.19 р.'!W28+'листопад 19 р.'!W28)</f>
        <v>0</v>
      </c>
      <c r="X28" s="2">
        <f>SUM('за 10міс.19 р.'!X28+'листопад 19 р.'!X28)</f>
        <v>0</v>
      </c>
    </row>
    <row r="29" spans="1:24" ht="12.75">
      <c r="A29" s="30" t="s">
        <v>21</v>
      </c>
      <c r="B29" s="2">
        <f>SUM('за 10міс.19 р.'!B29+'листопад 19 р.'!B29)</f>
        <v>1923529.4000000001</v>
      </c>
      <c r="C29" s="2">
        <f>SUM('за 10міс.19 р.'!C29+'листопад 19 р.'!C29)</f>
        <v>328012.26999999996</v>
      </c>
      <c r="D29" s="2">
        <f>SUM('за 10міс.19 р.'!D29+'листопад 19 р.'!D29)</f>
        <v>2251541.67</v>
      </c>
      <c r="E29" s="2">
        <f>SUM('за 10міс.19 р.'!E29+'листопад 19 р.'!E29)</f>
        <v>494621.7299999999</v>
      </c>
      <c r="F29" s="2">
        <f>SUM('за 10міс.19 р.'!F29+'листопад 19 р.'!F29)</f>
        <v>894579.38</v>
      </c>
      <c r="G29" s="2">
        <f>SUM('за 10міс.19 р.'!G29+'листопад 19 р.'!G29)</f>
        <v>79811.16</v>
      </c>
      <c r="H29" s="2">
        <f>SUM('за 10міс.19 р.'!H29+'листопад 19 р.'!H29)</f>
        <v>96832.60999999999</v>
      </c>
      <c r="I29" s="2">
        <f>SUM('за 10міс.19 р.'!I29+'листопад 19 р.'!I29)</f>
        <v>30786.57</v>
      </c>
      <c r="J29" s="2">
        <f>SUM('за 10міс.19 р.'!J29+'листопад 19 р.'!J29)</f>
        <v>0</v>
      </c>
      <c r="K29" s="2">
        <f>SUM('за 10міс.19 р.'!K29+'листопад 19 р.'!K29)</f>
        <v>0</v>
      </c>
      <c r="L29" s="2">
        <f>SUM('за 10міс.19 р.'!L29+'листопад 19 р.'!L29)</f>
        <v>0</v>
      </c>
      <c r="M29" s="2">
        <f>SUM('за 10міс.19 р.'!M29+'листопад 19 р.'!M29)</f>
        <v>0</v>
      </c>
      <c r="N29" s="2">
        <f>SUM('за 10міс.19 р.'!N29+'листопад 19 р.'!N29)</f>
        <v>8398.18</v>
      </c>
      <c r="O29" s="2">
        <f>SUM('за 10міс.19 р.'!O29+'листопад 19 р.'!O29)</f>
        <v>678000.8600000001</v>
      </c>
      <c r="P29" s="2">
        <f>SUM('за 10міс.19 р.'!P29+'листопад 19 р.'!P29)</f>
        <v>621100</v>
      </c>
      <c r="Q29" s="2">
        <f>SUM('за 10міс.19 р.'!Q29+'листопад 19 р.'!Q29)</f>
        <v>11513.039999999999</v>
      </c>
      <c r="R29" s="2">
        <f>SUM('за 10міс.19 р.'!R29+'листопад 19 р.'!R29)</f>
        <v>45387.81999999999</v>
      </c>
      <c r="S29" s="2">
        <f>SUM('за 10міс.19 р.'!S29+'листопад 19 р.'!S29)</f>
        <v>0</v>
      </c>
      <c r="T29" s="2">
        <f>SUM('за 10міс.19 р.'!T29+'листопад 19 р.'!T29)</f>
        <v>0</v>
      </c>
      <c r="U29" s="2">
        <f>SUM('за 10міс.19 р.'!U29+'листопад 19 р.'!U29)</f>
        <v>750</v>
      </c>
      <c r="V29" s="2">
        <f>SUM('за 10міс.19 р.'!V29+'листопад 19 р.'!V29)</f>
        <v>0</v>
      </c>
      <c r="W29" s="2">
        <f>SUM('за 10міс.19 р.'!W29+'листопад 19 р.'!W29)</f>
        <v>0</v>
      </c>
      <c r="X29" s="2">
        <f>SUM('за 10міс.19 р.'!X29+'листопад 19 р.'!X29)</f>
        <v>3641492.78</v>
      </c>
    </row>
    <row r="30" spans="1:24" ht="12.75">
      <c r="A30" s="30" t="s">
        <v>22</v>
      </c>
      <c r="B30" s="2">
        <f>SUM('за 10міс.19 р.'!B30+'листопад 19 р.'!B30)</f>
        <v>954178.57</v>
      </c>
      <c r="C30" s="2">
        <f>SUM('за 10міс.19 р.'!C30+'листопад 19 р.'!C30)</f>
        <v>214580.64</v>
      </c>
      <c r="D30" s="2">
        <f>SUM('за 10міс.19 р.'!D30+'листопад 19 р.'!D30)</f>
        <v>1168759.21</v>
      </c>
      <c r="E30" s="2">
        <f>SUM('за 10міс.19 р.'!E30+'листопад 19 р.'!E30)</f>
        <v>256828.35</v>
      </c>
      <c r="F30" s="2">
        <f>SUM('за 10міс.19 р.'!F30+'листопад 19 р.'!F30)</f>
        <v>338276.05000000005</v>
      </c>
      <c r="G30" s="2">
        <f>SUM('за 10міс.19 р.'!G30+'листопад 19 р.'!G30)</f>
        <v>67738.35</v>
      </c>
      <c r="H30" s="2">
        <f>SUM('за 10міс.19 р.'!H30+'листопад 19 р.'!H30)</f>
        <v>47160.65</v>
      </c>
      <c r="I30" s="2">
        <f>SUM('за 10міс.19 р.'!I30+'листопад 19 р.'!I30)</f>
        <v>41368.68</v>
      </c>
      <c r="J30" s="2">
        <f>SUM('за 10міс.19 р.'!J30+'листопад 19 р.'!J30)</f>
        <v>378.62</v>
      </c>
      <c r="K30" s="2">
        <f>SUM('за 10міс.19 р.'!K30+'листопад 19 р.'!K30)</f>
        <v>0</v>
      </c>
      <c r="L30" s="2">
        <f>SUM('за 10міс.19 р.'!L30+'листопад 19 р.'!L30)</f>
        <v>0</v>
      </c>
      <c r="M30" s="2">
        <f>SUM('за 10міс.19 р.'!M30+'листопад 19 р.'!M30)</f>
        <v>0</v>
      </c>
      <c r="N30" s="2">
        <f>SUM('за 10міс.19 р.'!N30+'листопад 19 р.'!N30)</f>
        <v>3402.48</v>
      </c>
      <c r="O30" s="2">
        <f>SUM('за 10міс.19 р.'!O30+'листопад 19 р.'!O30)</f>
        <v>177855.88999999998</v>
      </c>
      <c r="P30" s="2">
        <f>SUM('за 10міс.19 р.'!P30+'листопад 19 р.'!P30)</f>
        <v>0</v>
      </c>
      <c r="Q30" s="2">
        <f>SUM('за 10міс.19 р.'!Q30+'листопад 19 р.'!Q30)</f>
        <v>0</v>
      </c>
      <c r="R30" s="2">
        <f>SUM('за 10міс.19 р.'!R30+'листопад 19 р.'!R30)</f>
        <v>14720.21</v>
      </c>
      <c r="S30" s="2">
        <f>SUM('за 10міс.19 р.'!S30+'листопад 19 р.'!S30)</f>
        <v>163135.68</v>
      </c>
      <c r="T30" s="2">
        <f>SUM('за 10міс.19 р.'!T30+'листопад 19 р.'!T30)</f>
        <v>0</v>
      </c>
      <c r="U30" s="2">
        <f>SUM('за 10міс.19 р.'!U30+'листопад 19 р.'!U30)</f>
        <v>750</v>
      </c>
      <c r="V30" s="2">
        <f>SUM('за 10міс.19 р.'!V30+'листопад 19 р.'!V30)</f>
        <v>0</v>
      </c>
      <c r="W30" s="2">
        <f>SUM('за 10міс.19 р.'!W30+'листопад 19 р.'!W30)</f>
        <v>0</v>
      </c>
      <c r="X30" s="2">
        <f>SUM('за 10міс.19 р.'!X30+'листопад 19 р.'!X30)</f>
        <v>1764613.6099999999</v>
      </c>
    </row>
    <row r="31" spans="1:24" ht="12.75">
      <c r="A31" s="30" t="s">
        <v>23</v>
      </c>
      <c r="B31" s="2">
        <f>SUM('за 10міс.19 р.'!B31+'листопад 19 р.'!B31)</f>
        <v>2119015.35</v>
      </c>
      <c r="C31" s="2">
        <f>SUM('за 10міс.19 р.'!C31+'листопад 19 р.'!C31)</f>
        <v>599560.0399999999</v>
      </c>
      <c r="D31" s="2">
        <f>SUM('за 10міс.19 р.'!D31+'листопад 19 р.'!D31)</f>
        <v>2718575.39</v>
      </c>
      <c r="E31" s="2">
        <f>SUM('за 10міс.19 р.'!E31+'листопад 19 р.'!E31)</f>
        <v>597917.0700000001</v>
      </c>
      <c r="F31" s="2">
        <f>SUM('за 10міс.19 р.'!F31+'листопад 19 р.'!F31)</f>
        <v>689084.58</v>
      </c>
      <c r="G31" s="2">
        <f>SUM('за 10міс.19 р.'!G31+'листопад 19 р.'!G31)</f>
        <v>287545.45</v>
      </c>
      <c r="H31" s="2">
        <f>SUM('за 10міс.19 р.'!H31+'листопад 19 р.'!H31)</f>
        <v>91195.83</v>
      </c>
      <c r="I31" s="2">
        <f>SUM('за 10міс.19 р.'!I31+'листопад 19 р.'!I31)</f>
        <v>49559.6</v>
      </c>
      <c r="J31" s="2">
        <f>SUM('за 10міс.19 р.'!J31+'листопад 19 р.'!J31)</f>
        <v>378.62</v>
      </c>
      <c r="K31" s="2">
        <f>SUM('за 10міс.19 р.'!K31+'листопад 19 р.'!K31)</f>
        <v>0</v>
      </c>
      <c r="L31" s="2">
        <f>SUM('за 10міс.19 р.'!L31+'листопад 19 р.'!L31)</f>
        <v>0</v>
      </c>
      <c r="M31" s="2">
        <f>SUM('за 10міс.19 р.'!M31+'листопад 19 р.'!M31)</f>
        <v>0</v>
      </c>
      <c r="N31" s="2">
        <f>SUM('за 10міс.19 р.'!N31+'листопад 19 р.'!N31)</f>
        <v>11240.39</v>
      </c>
      <c r="O31" s="2">
        <f>SUM('за 10міс.19 р.'!O31+'листопад 19 р.'!O31)</f>
        <v>249088.38999999996</v>
      </c>
      <c r="P31" s="2">
        <f>SUM('за 10міс.19 р.'!P31+'листопад 19 р.'!P31)</f>
        <v>0</v>
      </c>
      <c r="Q31" s="2">
        <f>SUM('за 10міс.19 р.'!Q31+'листопад 19 р.'!Q31)</f>
        <v>0</v>
      </c>
      <c r="R31" s="2">
        <f>SUM('за 10міс.19 р.'!R31+'листопад 19 р.'!R31)</f>
        <v>76077.74</v>
      </c>
      <c r="S31" s="2">
        <f>SUM('за 10міс.19 р.'!S31+'листопад 19 р.'!S31)</f>
        <v>173010.65</v>
      </c>
      <c r="T31" s="2">
        <f>SUM('за 10міс.19 р.'!T31+'листопад 19 р.'!T31)</f>
        <v>0</v>
      </c>
      <c r="U31" s="2">
        <f>SUM('за 10міс.19 р.'!U31+'листопад 19 р.'!U31)</f>
        <v>750</v>
      </c>
      <c r="V31" s="2">
        <f>SUM('за 10міс.19 р.'!V31+'листопад 19 р.'!V31)</f>
        <v>0</v>
      </c>
      <c r="W31" s="2">
        <f>SUM('за 10міс.19 р.'!W31+'листопад 19 р.'!W31)</f>
        <v>0</v>
      </c>
      <c r="X31" s="2">
        <f>SUM('за 10міс.19 р.'!X31+'листопад 19 р.'!X31)</f>
        <v>4006327.04</v>
      </c>
    </row>
    <row r="32" spans="1:24" ht="12.75">
      <c r="A32" s="34"/>
      <c r="B32" s="2">
        <f>SUM('за 10міс.19 р.'!B32+'листопад 19 р.'!B32)</f>
        <v>0</v>
      </c>
      <c r="C32" s="2">
        <f>SUM('за 10міс.19 р.'!C32+'листопад 19 р.'!C32)</f>
        <v>0</v>
      </c>
      <c r="D32" s="2">
        <f>SUM('за 10міс.19 р.'!D32+'листопад 19 р.'!D32)</f>
        <v>0</v>
      </c>
      <c r="E32" s="2">
        <f>SUM('за 10міс.19 р.'!E32+'листопад 19 р.'!E32)</f>
        <v>0</v>
      </c>
      <c r="F32" s="2">
        <f>SUM('за 10міс.19 р.'!F32+'листопад 19 р.'!F32)</f>
        <v>0</v>
      </c>
      <c r="G32" s="2">
        <f>SUM('за 10міс.19 р.'!G32+'листопад 19 р.'!G32)</f>
        <v>0</v>
      </c>
      <c r="H32" s="2">
        <f>SUM('за 10міс.19 р.'!H32+'листопад 19 р.'!H32)</f>
        <v>0</v>
      </c>
      <c r="I32" s="2">
        <f>SUM('за 10міс.19 р.'!I32+'листопад 19 р.'!I32)</f>
        <v>0</v>
      </c>
      <c r="J32" s="2">
        <f>SUM('за 10міс.19 р.'!J32+'листопад 19 р.'!J32)</f>
        <v>0</v>
      </c>
      <c r="K32" s="2">
        <f>SUM('за 10міс.19 р.'!K32+'листопад 19 р.'!K32)</f>
        <v>0</v>
      </c>
      <c r="L32" s="2">
        <f>SUM('за 10міс.19 р.'!L32+'листопад 19 р.'!L32)</f>
        <v>0</v>
      </c>
      <c r="M32" s="2">
        <f>SUM('за 10міс.19 р.'!M32+'листопад 19 р.'!M32)</f>
        <v>0</v>
      </c>
      <c r="N32" s="2">
        <f>SUM('за 10міс.19 р.'!N32+'листопад 19 р.'!N32)</f>
        <v>0</v>
      </c>
      <c r="O32" s="2">
        <f>SUM('за 10міс.19 р.'!O32+'листопад 19 р.'!O32)</f>
        <v>0</v>
      </c>
      <c r="P32" s="2">
        <f>SUM('за 10міс.19 р.'!P32+'листопад 19 р.'!P32)</f>
        <v>0</v>
      </c>
      <c r="Q32" s="2">
        <f>SUM('за 10міс.19 р.'!Q32+'листопад 19 р.'!Q32)</f>
        <v>0</v>
      </c>
      <c r="R32" s="2">
        <f>SUM('за 10міс.19 р.'!R32+'листопад 19 р.'!R32)</f>
        <v>0</v>
      </c>
      <c r="S32" s="2">
        <f>SUM('за 10міс.19 р.'!S32+'листопад 19 р.'!S32)</f>
        <v>0</v>
      </c>
      <c r="T32" s="2">
        <f>SUM('за 10міс.19 р.'!T32+'листопад 19 р.'!T32)</f>
        <v>0</v>
      </c>
      <c r="U32" s="2">
        <f>SUM('за 10міс.19 р.'!U32+'листопад 19 р.'!U32)</f>
        <v>0</v>
      </c>
      <c r="V32" s="2">
        <f>SUM('за 10міс.19 р.'!V32+'листопад 19 р.'!V32)</f>
        <v>0</v>
      </c>
      <c r="W32" s="2">
        <f>SUM('за 10міс.19 р.'!W32+'листопад 19 р.'!W32)</f>
        <v>0</v>
      </c>
      <c r="X32" s="2">
        <f>SUM('за 10міс.19 р.'!X32+'листопад 19 р.'!X32)</f>
        <v>0</v>
      </c>
    </row>
    <row r="33" spans="1:24" ht="12.75">
      <c r="A33" s="34"/>
      <c r="B33" s="2">
        <f>SUM('за 10міс.19 р.'!B33+'листопад 19 р.'!B33)</f>
        <v>0</v>
      </c>
      <c r="C33" s="2">
        <f>SUM('за 10міс.19 р.'!C33+'листопад 19 р.'!C33)</f>
        <v>0</v>
      </c>
      <c r="D33" s="2">
        <f>SUM('за 10міс.19 р.'!D33+'листопад 19 р.'!D33)</f>
        <v>0</v>
      </c>
      <c r="E33" s="2">
        <f>SUM('за 10міс.19 р.'!E33+'листопад 19 р.'!E33)</f>
        <v>0</v>
      </c>
      <c r="F33" s="2">
        <f>SUM('за 10міс.19 р.'!F33+'листопад 19 р.'!F33)</f>
        <v>0</v>
      </c>
      <c r="G33" s="2">
        <f>SUM('за 10міс.19 р.'!G33+'листопад 19 р.'!G33)</f>
        <v>0</v>
      </c>
      <c r="H33" s="2">
        <f>SUM('за 10міс.19 р.'!H33+'листопад 19 р.'!H33)</f>
        <v>0</v>
      </c>
      <c r="I33" s="2" t="s">
        <v>62</v>
      </c>
      <c r="J33" s="2">
        <f>SUM('за 10міс.19 р.'!J33+'листопад 19 р.'!J33)</f>
        <v>0</v>
      </c>
      <c r="K33" s="2">
        <f>SUM('за 10міс.19 р.'!K33+'листопад 19 р.'!K33)</f>
        <v>0</v>
      </c>
      <c r="L33" s="2">
        <f>SUM('за 10міс.19 р.'!L33+'листопад 19 р.'!L33)</f>
        <v>0</v>
      </c>
      <c r="M33" s="2">
        <f>SUM('за 10міс.19 р.'!M33+'листопад 19 р.'!M33)</f>
        <v>0</v>
      </c>
      <c r="N33" s="2">
        <f>SUM('за 10міс.19 р.'!N33+'листопад 19 р.'!N33)</f>
        <v>0</v>
      </c>
      <c r="O33" s="2">
        <f>SUM('за 10міс.19 р.'!O33+'листопад 19 р.'!O33)</f>
        <v>0</v>
      </c>
      <c r="P33" s="2">
        <f>SUM('за 10міс.19 р.'!P33+'листопад 19 р.'!P33)</f>
        <v>0</v>
      </c>
      <c r="Q33" s="2">
        <f>SUM('за 10міс.19 р.'!Q33+'листопад 19 р.'!Q33)</f>
        <v>0</v>
      </c>
      <c r="R33" s="2">
        <f>SUM('за 10міс.19 р.'!R33+'листопад 19 р.'!R33)</f>
        <v>0</v>
      </c>
      <c r="S33" s="2">
        <f>SUM('за 10міс.19 р.'!S33+'листопад 19 р.'!S33)</f>
        <v>0</v>
      </c>
      <c r="T33" s="2">
        <f>SUM('за 10міс.19 р.'!T33+'листопад 19 р.'!T33)</f>
        <v>0</v>
      </c>
      <c r="U33" s="2">
        <f>SUM('за 10міс.19 р.'!U33+'листопад 19 р.'!U33)</f>
        <v>0</v>
      </c>
      <c r="V33" s="2">
        <f>SUM('за 10міс.19 р.'!V33+'листопад 19 р.'!V33)</f>
        <v>0</v>
      </c>
      <c r="W33" s="2">
        <f>SUM('за 10міс.19 р.'!W33+'листопад 19 р.'!W33)</f>
        <v>0</v>
      </c>
      <c r="X33" s="2">
        <f>SUM('за 10міс.19 р.'!X33+'листопад 19 р.'!X33)</f>
        <v>0</v>
      </c>
    </row>
    <row r="34" spans="1:24" ht="12.75">
      <c r="A34" s="34"/>
      <c r="B34" s="2">
        <f>SUM('за 10міс.19 р.'!B34+'листопад 19 р.'!B34)</f>
        <v>0</v>
      </c>
      <c r="C34" s="2">
        <f>SUM('за 10міс.19 р.'!C34+'листопад 19 р.'!C34)</f>
        <v>0</v>
      </c>
      <c r="D34" s="2">
        <f>SUM('за 10міс.19 р.'!D34+'листопад 19 р.'!D34)</f>
        <v>0</v>
      </c>
      <c r="E34" s="2">
        <f>SUM('за 10міс.19 р.'!E34+'листопад 19 р.'!E34)</f>
        <v>0</v>
      </c>
      <c r="F34" s="2">
        <f>SUM('за 10міс.19 р.'!F34+'листопад 19 р.'!F34)</f>
        <v>0</v>
      </c>
      <c r="G34" s="2">
        <f>SUM('за 10міс.19 р.'!G34+'листопад 19 р.'!G34)</f>
        <v>0</v>
      </c>
      <c r="H34" s="2">
        <f>SUM('за 10міс.19 р.'!H34+'листопад 19 р.'!H34)</f>
        <v>0</v>
      </c>
      <c r="I34" s="2">
        <f>SUM('за 10міс.19 р.'!I34+'листопад 19 р.'!I34)</f>
        <v>0</v>
      </c>
      <c r="J34" s="2">
        <f>SUM('за 10міс.19 р.'!J34+'листопад 19 р.'!J34)</f>
        <v>0</v>
      </c>
      <c r="K34" s="2">
        <f>SUM('за 10міс.19 р.'!K34+'листопад 19 р.'!K34)</f>
        <v>0</v>
      </c>
      <c r="L34" s="2">
        <f>SUM('за 10міс.19 р.'!L34+'листопад 19 р.'!L34)</f>
        <v>0</v>
      </c>
      <c r="M34" s="2">
        <f>SUM('за 10міс.19 р.'!M34+'листопад 19 р.'!M34)</f>
        <v>0</v>
      </c>
      <c r="N34" s="2">
        <f>SUM('за 10міс.19 р.'!N34+'листопад 19 р.'!N34)</f>
        <v>0</v>
      </c>
      <c r="O34" s="2">
        <f>SUM('за 10міс.19 р.'!O34+'листопад 19 р.'!O34)</f>
        <v>0</v>
      </c>
      <c r="P34" s="2">
        <f>SUM('за 10міс.19 р.'!P34+'листопад 19 р.'!P34)</f>
        <v>0</v>
      </c>
      <c r="Q34" s="2">
        <f>SUM('за 10міс.19 р.'!Q34+'листопад 19 р.'!Q34)</f>
        <v>0</v>
      </c>
      <c r="R34" s="2">
        <f>SUM('за 10міс.19 р.'!R34+'листопад 19 р.'!R34)</f>
        <v>0</v>
      </c>
      <c r="S34" s="2">
        <f>SUM('за 10міс.19 р.'!S34+'листопад 19 р.'!S34)</f>
        <v>0</v>
      </c>
      <c r="T34" s="2">
        <f>SUM('за 10міс.19 р.'!T34+'листопад 19 р.'!T34)</f>
        <v>0</v>
      </c>
      <c r="U34" s="2">
        <f>SUM('за 10міс.19 р.'!U34+'листопад 19 р.'!U34)</f>
        <v>0</v>
      </c>
      <c r="V34" s="2">
        <f>SUM('за 10міс.19 р.'!V34+'листопад 19 р.'!V34)</f>
        <v>0</v>
      </c>
      <c r="W34" s="2">
        <f>SUM('за 10міс.19 р.'!W34+'листопад 19 р.'!W34)</f>
        <v>0</v>
      </c>
      <c r="X34" s="2">
        <f>SUM('за 10міс.19 р.'!X34+'листопад 19 р.'!X34)</f>
        <v>0</v>
      </c>
    </row>
    <row r="35" spans="1:24" ht="12.75">
      <c r="A35" s="35"/>
      <c r="B35" s="2">
        <f>SUM('за 10міс.19 р.'!B35+'листопад 19 р.'!B35)</f>
        <v>0</v>
      </c>
      <c r="C35" s="2">
        <f>SUM('за 10міс.19 р.'!C35+'листопад 19 р.'!C35)</f>
        <v>0</v>
      </c>
      <c r="D35" s="2">
        <f>SUM('за 10міс.19 р.'!D35+'листопад 19 р.'!D35)</f>
        <v>0</v>
      </c>
      <c r="E35" s="2">
        <f>SUM('за 10міс.19 р.'!E35+'листопад 19 р.'!E35)</f>
        <v>0</v>
      </c>
      <c r="F35" s="2">
        <f>SUM('за 10міс.19 р.'!F35+'листопад 19 р.'!F35)</f>
        <v>0</v>
      </c>
      <c r="G35" s="2">
        <f>SUM('за 10міс.19 р.'!G35+'листопад 19 р.'!G35)</f>
        <v>0</v>
      </c>
      <c r="H35" s="2">
        <f>SUM('за 10міс.19 р.'!H35+'листопад 19 р.'!H35)</f>
        <v>0</v>
      </c>
      <c r="I35" s="2">
        <f>SUM('за 10міс.19 р.'!I35+'листопад 19 р.'!I35)</f>
        <v>0</v>
      </c>
      <c r="J35" s="2">
        <f>SUM('за 10міс.19 р.'!J35+'листопад 19 р.'!J35)</f>
        <v>0</v>
      </c>
      <c r="K35" s="2">
        <f>SUM('за 10міс.19 р.'!K35+'листопад 19 р.'!K35)</f>
        <v>0</v>
      </c>
      <c r="L35" s="2">
        <f>SUM('за 10міс.19 р.'!L35+'листопад 19 р.'!L35)</f>
        <v>0</v>
      </c>
      <c r="M35" s="2">
        <f>SUM('за 10міс.19 р.'!M35+'листопад 19 р.'!M35)</f>
        <v>0</v>
      </c>
      <c r="N35" s="2">
        <f>SUM('за 10міс.19 р.'!N35+'листопад 19 р.'!N35)</f>
        <v>0</v>
      </c>
      <c r="O35" s="2">
        <f>SUM('за 10міс.19 р.'!O35+'листопад 19 р.'!O35)</f>
        <v>0</v>
      </c>
      <c r="P35" s="2">
        <f>SUM('за 10міс.19 р.'!P35+'листопад 19 р.'!P35)</f>
        <v>0</v>
      </c>
      <c r="Q35" s="2">
        <f>SUM('за 10міс.19 р.'!Q35+'листопад 19 р.'!Q35)</f>
        <v>0</v>
      </c>
      <c r="R35" s="2">
        <f>SUM('за 10міс.19 р.'!R35+'листопад 19 р.'!R35)</f>
        <v>0</v>
      </c>
      <c r="S35" s="2">
        <f>SUM('за 10міс.19 р.'!S35+'листопад 19 р.'!S35)</f>
        <v>0</v>
      </c>
      <c r="T35" s="2">
        <f>SUM('за 10міс.19 р.'!T35+'листопад 19 р.'!T35)</f>
        <v>0</v>
      </c>
      <c r="U35" s="2">
        <f>SUM('за 10міс.19 р.'!U35+'листопад 19 р.'!U35)</f>
        <v>0</v>
      </c>
      <c r="V35" s="2">
        <f>SUM('за 10міс.19 р.'!V35+'листопад 19 р.'!V35)</f>
        <v>0</v>
      </c>
      <c r="W35" s="2">
        <f>SUM('за 10міс.19 р.'!W35+'листопад 19 р.'!W35)</f>
        <v>0</v>
      </c>
      <c r="X35" s="2">
        <f>SUM('за 10міс.19 р.'!X35+'листопад 19 р.'!X35)</f>
        <v>0</v>
      </c>
    </row>
    <row r="36" spans="1:24" ht="12.75">
      <c r="A36" s="9" t="s">
        <v>6</v>
      </c>
      <c r="B36" s="2">
        <f>SUM('за 10міс.19 р.'!B36+'листопад 19 р.'!B36)</f>
        <v>28702694.989999995</v>
      </c>
      <c r="C36" s="2">
        <f>SUM('за 10міс.19 р.'!C36+'листопад 19 р.'!C36)</f>
        <v>7468788.960000001</v>
      </c>
      <c r="D36" s="2">
        <f>SUM('за 10міс.19 р.'!D36+'листопад 19 р.'!D36)</f>
        <v>36171483.95</v>
      </c>
      <c r="E36" s="2">
        <f>SUM('за 10міс.19 р.'!E36+'листопад 19 р.'!E36)</f>
        <v>7943982.3</v>
      </c>
      <c r="F36" s="2">
        <f>SUM('за 10міс.19 р.'!F36+'листопад 19 р.'!F36)</f>
        <v>11294643.299999999</v>
      </c>
      <c r="G36" s="2">
        <f>SUM('за 10міс.19 р.'!G36+'листопад 19 р.'!G36)</f>
        <v>3239062.32</v>
      </c>
      <c r="H36" s="2">
        <f>SUM('за 10міс.19 р.'!H36+'листопад 19 р.'!H36)</f>
        <v>1449277.6</v>
      </c>
      <c r="I36" s="2">
        <f>SUM('за 10міс.19 р.'!I36+'листопад 19 р.'!I36)</f>
        <v>1242135.53</v>
      </c>
      <c r="J36" s="2">
        <f>SUM('за 10міс.19 р.'!J36+'листопад 19 р.'!J36)</f>
        <v>1125.46</v>
      </c>
      <c r="K36" s="2">
        <f>SUM('за 10міс.19 р.'!K36+'листопад 19 р.'!K36)</f>
        <v>0</v>
      </c>
      <c r="L36" s="2">
        <f>SUM('за 10міс.19 р.'!L36+'листопад 19 р.'!L36)</f>
        <v>0</v>
      </c>
      <c r="M36" s="2">
        <f>SUM('за 10міс.19 р.'!M36+'листопад 19 р.'!M36)</f>
        <v>0</v>
      </c>
      <c r="N36" s="2">
        <f>SUM('за 10міс.19 р.'!N36+'листопад 19 р.'!N36)</f>
        <v>98195.56999999999</v>
      </c>
      <c r="O36" s="2">
        <f>SUM('за 10міс.19 р.'!O36+'листопад 19 р.'!O36)</f>
        <v>5252472.280000001</v>
      </c>
      <c r="P36" s="2">
        <f>SUM('за 10міс.19 р.'!P36+'листопад 19 р.'!P36)</f>
        <v>1716967.81</v>
      </c>
      <c r="Q36" s="2">
        <f>SUM('за 10міс.19 р.'!Q36+'листопад 19 р.'!Q36)</f>
        <v>52588.24</v>
      </c>
      <c r="R36" s="2">
        <f>SUM('за 10міс.19 р.'!R36+'листопад 19 р.'!R36)</f>
        <v>685052.9400000001</v>
      </c>
      <c r="S36" s="2">
        <f>SUM('за 10міс.19 р.'!S36+'листопад 19 р.'!S36)</f>
        <v>2601778.38</v>
      </c>
      <c r="T36" s="2">
        <f>SUM('за 10міс.19 р.'!T36+'листопад 19 р.'!T36)</f>
        <v>196084.91</v>
      </c>
      <c r="U36" s="2">
        <f>SUM('за 10міс.19 р.'!U36+'листопад 19 р.'!U36)</f>
        <v>13500</v>
      </c>
      <c r="V36" s="2">
        <f>SUM('за 10міс.19 р.'!V36+'листопад 19 р.'!V36)</f>
        <v>0</v>
      </c>
      <c r="W36" s="2">
        <f>SUM('за 10міс.19 р.'!W36+'листопад 19 р.'!W36)</f>
        <v>0</v>
      </c>
      <c r="X36" s="2">
        <f>SUM('за 10міс.19 р.'!X36+'листопад 19 р.'!X36)</f>
        <v>55423609.550000004</v>
      </c>
    </row>
    <row r="37" spans="1:24" ht="12.75">
      <c r="A37" s="9" t="s">
        <v>25</v>
      </c>
      <c r="B37" s="2">
        <f>SUM('за 10міс.19 р.'!B37+'листопад 19 р.'!B37)</f>
        <v>36763864.620000005</v>
      </c>
      <c r="C37" s="2">
        <f>SUM('за 10міс.19 р.'!C37+'листопад 19 р.'!C37)</f>
        <v>9476559.46</v>
      </c>
      <c r="D37" s="2">
        <f>SUM('за 10міс.19 р.'!D37+'листопад 19 р.'!D37)</f>
        <v>46240424.08</v>
      </c>
      <c r="E37" s="2">
        <f>SUM('за 10міс.19 р.'!E37+'листопад 19 р.'!E37)</f>
        <v>10156855.650000002</v>
      </c>
      <c r="F37" s="2">
        <f>SUM('за 10міс.19 р.'!F37+'листопад 19 р.'!F37)</f>
        <v>14152120.909999996</v>
      </c>
      <c r="G37" s="2">
        <f>SUM('за 10міс.19 р.'!G37+'листопад 19 р.'!G37)</f>
        <v>3621929.62</v>
      </c>
      <c r="H37" s="2">
        <f>SUM('за 10міс.19 р.'!H37+'листопад 19 р.'!H37)</f>
        <v>2026829.47</v>
      </c>
      <c r="I37" s="2">
        <f>SUM('за 10міс.19 р.'!I37+'листопад 19 р.'!I37)</f>
        <v>1325729.6799999997</v>
      </c>
      <c r="J37" s="2">
        <f>SUM('за 10міс.19 р.'!J37+'листопад 19 р.'!J37)</f>
        <v>1125.46</v>
      </c>
      <c r="K37" s="2">
        <f>SUM('за 10міс.19 р.'!K37+'листопад 19 р.'!K37)</f>
        <v>0</v>
      </c>
      <c r="L37" s="2">
        <f>SUM('за 10міс.19 р.'!L37+'листопад 19 р.'!L37)</f>
        <v>0</v>
      </c>
      <c r="M37" s="2">
        <f>SUM('за 10міс.19 р.'!M37+'листопад 19 р.'!M37)</f>
        <v>0</v>
      </c>
      <c r="N37" s="2">
        <f>SUM('за 10міс.19 р.'!N37+'листопад 19 р.'!N37)</f>
        <v>121868.06</v>
      </c>
      <c r="O37" s="2">
        <f>SUM('за 10міс.19 р.'!O37+'листопад 19 р.'!O37)</f>
        <v>7040764.079999998</v>
      </c>
      <c r="P37" s="2">
        <f>SUM('за 10міс.19 р.'!P37+'листопад 19 р.'!P37)</f>
        <v>2796158.7199999997</v>
      </c>
      <c r="Q37" s="2">
        <f>SUM('за 10міс.19 р.'!Q37+'листопад 19 р.'!Q37)</f>
        <v>133933.24</v>
      </c>
      <c r="R37" s="2">
        <f>SUM('за 10міс.19 р.'!R37+'листопад 19 р.'!R37)</f>
        <v>901451.4500000001</v>
      </c>
      <c r="S37" s="2">
        <f>SUM('за 10міс.19 р.'!S37+'листопад 19 р.'!S37)</f>
        <v>3010191.87</v>
      </c>
      <c r="T37" s="2">
        <f>SUM('за 10міс.19 р.'!T37+'листопад 19 р.'!T37)</f>
        <v>199028.80000000002</v>
      </c>
      <c r="U37" s="2">
        <f>SUM('за 10міс.19 р.'!U37+'листопад 19 р.'!U37)</f>
        <v>15000</v>
      </c>
      <c r="V37" s="2">
        <f>SUM('за 10міс.19 р.'!V37+'листопад 19 р.'!V37)</f>
        <v>0</v>
      </c>
      <c r="W37" s="2">
        <f>SUM('за 10міс.19 р.'!W37+'листопад 19 р.'!W37)</f>
        <v>0</v>
      </c>
      <c r="X37" s="2">
        <f>SUM('за 10міс.19 р.'!X37+'листопад 19 р.'!X37)</f>
        <v>70550526.1</v>
      </c>
    </row>
    <row r="38" spans="1:24" ht="12.75">
      <c r="A38" s="26" t="s">
        <v>58</v>
      </c>
      <c r="B38" s="7">
        <v>2111</v>
      </c>
      <c r="C38" s="2">
        <v>2111</v>
      </c>
      <c r="D38" s="2">
        <v>2110</v>
      </c>
      <c r="E38" s="2">
        <v>2120</v>
      </c>
      <c r="F38" s="2">
        <v>2200</v>
      </c>
      <c r="G38" s="2">
        <v>2210</v>
      </c>
      <c r="H38" s="2">
        <v>2230</v>
      </c>
      <c r="I38" s="2">
        <v>2240</v>
      </c>
      <c r="J38" s="2">
        <v>2800</v>
      </c>
      <c r="K38" s="2"/>
      <c r="L38" s="2"/>
      <c r="M38" s="2"/>
      <c r="N38" s="2">
        <v>2250</v>
      </c>
      <c r="O38" s="2">
        <v>2270</v>
      </c>
      <c r="P38" s="2">
        <v>2271</v>
      </c>
      <c r="Q38" s="2">
        <v>2272</v>
      </c>
      <c r="R38" s="2">
        <v>2273</v>
      </c>
      <c r="S38" s="2">
        <v>2274</v>
      </c>
      <c r="T38" s="2">
        <v>2275</v>
      </c>
      <c r="U38" s="2">
        <v>2282</v>
      </c>
      <c r="V38" s="2" t="s">
        <v>36</v>
      </c>
      <c r="W38" s="2"/>
      <c r="X38" s="2"/>
    </row>
    <row r="39" spans="1:24" ht="12.75">
      <c r="A39" s="27"/>
      <c r="B39" s="27"/>
      <c r="C39" s="27"/>
      <c r="D39" s="27">
        <f>SUM(D36)</f>
        <v>36171483.95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50"/>
    </row>
  </sheetData>
  <sheetProtection/>
  <printOptions/>
  <pageMargins left="0.75" right="0.75" top="1" bottom="1" header="0.5" footer="0.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8" sqref="D28"/>
    </sheetView>
  </sheetViews>
  <sheetFormatPr defaultColWidth="9.00390625" defaultRowHeight="12.75"/>
  <cols>
    <col min="1" max="1" width="14.875" style="0" customWidth="1"/>
    <col min="2" max="2" width="11.375" style="0" customWidth="1"/>
    <col min="3" max="3" width="9.75390625" style="0" customWidth="1"/>
    <col min="4" max="4" width="10.125" style="0" customWidth="1"/>
    <col min="5" max="5" width="11.375" style="0" customWidth="1"/>
    <col min="6" max="6" width="9.375" style="0" customWidth="1"/>
    <col min="7" max="8" width="9.75390625" style="0" customWidth="1"/>
    <col min="9" max="9" width="9.375" style="0" customWidth="1"/>
    <col min="10" max="10" width="7.375" style="0" customWidth="1"/>
    <col min="11" max="11" width="5.125" style="0" customWidth="1"/>
    <col min="12" max="12" width="5.75390625" style="0" customWidth="1"/>
    <col min="13" max="13" width="4.875" style="0" customWidth="1"/>
    <col min="14" max="14" width="8.25390625" style="0" customWidth="1"/>
    <col min="15" max="15" width="11.25390625" style="0" customWidth="1"/>
    <col min="16" max="16" width="10.625" style="0" customWidth="1"/>
    <col min="17" max="17" width="8.75390625" style="0" customWidth="1"/>
    <col min="18" max="18" width="8.375" style="0" customWidth="1"/>
    <col min="19" max="19" width="11.75390625" style="0" customWidth="1"/>
    <col min="20" max="20" width="9.00390625" style="0" customWidth="1"/>
    <col min="23" max="23" width="7.25390625" style="0" customWidth="1"/>
    <col min="24" max="24" width="13.625" style="0" customWidth="1"/>
  </cols>
  <sheetData>
    <row r="1" spans="1:24" ht="12.75">
      <c r="A1" s="1" t="s">
        <v>0</v>
      </c>
      <c r="B1" s="2"/>
      <c r="C1" s="3"/>
      <c r="D1" s="3">
        <f aca="true" t="shared" si="0" ref="D1:D7">SUM(B1:C1)</f>
        <v>0</v>
      </c>
      <c r="E1" s="3"/>
      <c r="F1" s="3">
        <f aca="true" t="shared" si="1" ref="F1:F36">G1+H1+I1+N1+O1+U1</f>
        <v>0</v>
      </c>
      <c r="G1" s="2"/>
      <c r="H1" s="2"/>
      <c r="I1" s="2"/>
      <c r="J1" s="2"/>
      <c r="K1" s="2"/>
      <c r="L1" s="2"/>
      <c r="M1" s="2"/>
      <c r="N1" s="2"/>
      <c r="O1" s="3">
        <f aca="true" t="shared" si="2" ref="O1:O35">P1+Q1+R1+S1+T1</f>
        <v>0</v>
      </c>
      <c r="P1" s="2"/>
      <c r="Q1" s="2"/>
      <c r="R1" s="2"/>
      <c r="S1" s="2"/>
      <c r="T1" s="2"/>
      <c r="U1" s="2"/>
      <c r="V1" s="2"/>
      <c r="W1" s="2"/>
      <c r="X1" s="3">
        <f aca="true" t="shared" si="3" ref="X1:X36">D1+E1+F1+J1+U1+V1</f>
        <v>0</v>
      </c>
    </row>
    <row r="2" spans="1:24" ht="12.75">
      <c r="A2" s="1" t="s">
        <v>1</v>
      </c>
      <c r="B2" s="2"/>
      <c r="C2" s="2"/>
      <c r="D2" s="3">
        <f t="shared" si="0"/>
        <v>0</v>
      </c>
      <c r="E2" s="2"/>
      <c r="F2" s="3">
        <f t="shared" si="1"/>
        <v>0</v>
      </c>
      <c r="G2" s="2"/>
      <c r="H2" s="2"/>
      <c r="I2" s="2"/>
      <c r="J2" s="2"/>
      <c r="K2" s="2"/>
      <c r="L2" s="2"/>
      <c r="M2" s="2"/>
      <c r="N2" s="2"/>
      <c r="O2" s="3">
        <f t="shared" si="2"/>
        <v>0</v>
      </c>
      <c r="P2" s="2"/>
      <c r="Q2" s="2"/>
      <c r="R2" s="2"/>
      <c r="S2" s="2"/>
      <c r="T2" s="2"/>
      <c r="U2" s="2"/>
      <c r="V2" s="2"/>
      <c r="W2" s="2"/>
      <c r="X2" s="3">
        <f t="shared" si="3"/>
        <v>0</v>
      </c>
    </row>
    <row r="3" spans="1:24" ht="12.75">
      <c r="A3" s="1" t="s">
        <v>2</v>
      </c>
      <c r="B3" s="2"/>
      <c r="C3" s="2"/>
      <c r="D3" s="3">
        <f t="shared" si="0"/>
        <v>0</v>
      </c>
      <c r="E3" s="3"/>
      <c r="F3" s="3">
        <f t="shared" si="1"/>
        <v>0</v>
      </c>
      <c r="G3" s="2"/>
      <c r="H3" s="2"/>
      <c r="I3" s="2"/>
      <c r="J3" s="2"/>
      <c r="K3" s="2"/>
      <c r="L3" s="2"/>
      <c r="M3" s="2"/>
      <c r="N3" s="2"/>
      <c r="O3" s="3">
        <f t="shared" si="2"/>
        <v>0</v>
      </c>
      <c r="P3" s="2"/>
      <c r="Q3" s="2"/>
      <c r="R3" s="2"/>
      <c r="S3" s="2"/>
      <c r="T3" s="2"/>
      <c r="U3" s="2"/>
      <c r="V3" s="2"/>
      <c r="W3" s="2"/>
      <c r="X3" s="3">
        <f t="shared" si="3"/>
        <v>0</v>
      </c>
    </row>
    <row r="4" spans="1:24" ht="12.75">
      <c r="A4" s="1" t="s">
        <v>3</v>
      </c>
      <c r="B4" s="2"/>
      <c r="C4" s="2"/>
      <c r="D4" s="3">
        <f t="shared" si="0"/>
        <v>0</v>
      </c>
      <c r="E4" s="2"/>
      <c r="F4" s="3">
        <f t="shared" si="1"/>
        <v>0</v>
      </c>
      <c r="G4" s="2"/>
      <c r="H4" s="2"/>
      <c r="I4" s="2"/>
      <c r="J4" s="2"/>
      <c r="K4" s="2"/>
      <c r="L4" s="2"/>
      <c r="M4" s="2"/>
      <c r="N4" s="2"/>
      <c r="O4" s="3">
        <f t="shared" si="2"/>
        <v>0</v>
      </c>
      <c r="P4" s="2"/>
      <c r="Q4" s="2"/>
      <c r="R4" s="2"/>
      <c r="S4" s="2"/>
      <c r="T4" s="2"/>
      <c r="U4" s="2"/>
      <c r="V4" s="2"/>
      <c r="W4" s="2"/>
      <c r="X4" s="3">
        <f t="shared" si="3"/>
        <v>0</v>
      </c>
    </row>
    <row r="5" spans="1:24" ht="12.75">
      <c r="A5" s="1" t="s">
        <v>4</v>
      </c>
      <c r="B5" s="2">
        <v>593670.96</v>
      </c>
      <c r="C5" s="2">
        <v>141655.65</v>
      </c>
      <c r="D5" s="3">
        <f t="shared" si="0"/>
        <v>735326.61</v>
      </c>
      <c r="E5" s="3">
        <v>158033.87</v>
      </c>
      <c r="F5" s="3">
        <f t="shared" si="1"/>
        <v>613303.4</v>
      </c>
      <c r="G5" s="2">
        <v>11981.42</v>
      </c>
      <c r="H5" s="2">
        <v>69290.96</v>
      </c>
      <c r="I5" s="2">
        <v>91127.32</v>
      </c>
      <c r="J5" s="2"/>
      <c r="K5" s="2"/>
      <c r="L5" s="2"/>
      <c r="M5" s="2"/>
      <c r="N5" s="2">
        <v>6773.34</v>
      </c>
      <c r="O5" s="3">
        <f t="shared" si="2"/>
        <v>433830.36</v>
      </c>
      <c r="P5" s="2">
        <v>399825</v>
      </c>
      <c r="Q5" s="2">
        <v>1985.97</v>
      </c>
      <c r="R5" s="2">
        <v>32019.39</v>
      </c>
      <c r="S5" s="2"/>
      <c r="T5" s="2"/>
      <c r="U5" s="2">
        <v>300</v>
      </c>
      <c r="V5" s="2"/>
      <c r="W5" s="2"/>
      <c r="X5" s="3">
        <f t="shared" si="3"/>
        <v>1506963.88</v>
      </c>
    </row>
    <row r="6" spans="1:24" ht="12.75">
      <c r="A6" s="1" t="s">
        <v>5</v>
      </c>
      <c r="B6" s="2">
        <v>390038.43</v>
      </c>
      <c r="C6" s="3">
        <v>154630.35</v>
      </c>
      <c r="D6" s="3">
        <f t="shared" si="0"/>
        <v>544668.78</v>
      </c>
      <c r="E6" s="2">
        <v>117058.34</v>
      </c>
      <c r="F6" s="3">
        <f t="shared" si="1"/>
        <v>250578.55</v>
      </c>
      <c r="G6" s="2">
        <v>4364.1</v>
      </c>
      <c r="H6" s="2">
        <v>31846.91</v>
      </c>
      <c r="I6" s="2">
        <v>25216.46</v>
      </c>
      <c r="J6" s="2"/>
      <c r="K6" s="2"/>
      <c r="L6" s="2"/>
      <c r="M6" s="2"/>
      <c r="N6" s="2">
        <v>4219.58</v>
      </c>
      <c r="O6" s="3">
        <f t="shared" si="2"/>
        <v>184631.5</v>
      </c>
      <c r="P6" s="2"/>
      <c r="Q6" s="2">
        <v>5784.29</v>
      </c>
      <c r="R6" s="2">
        <v>7342.47</v>
      </c>
      <c r="S6" s="2">
        <v>171504.74</v>
      </c>
      <c r="T6" s="2"/>
      <c r="U6" s="2">
        <v>300</v>
      </c>
      <c r="V6" s="2"/>
      <c r="W6" s="2"/>
      <c r="X6" s="3">
        <f t="shared" si="3"/>
        <v>912605.6699999999</v>
      </c>
    </row>
    <row r="7" spans="1:24" ht="12.75">
      <c r="A7" s="30" t="s">
        <v>28</v>
      </c>
      <c r="B7" s="2"/>
      <c r="C7" s="2"/>
      <c r="D7" s="3">
        <f t="shared" si="0"/>
        <v>0</v>
      </c>
      <c r="E7" s="2"/>
      <c r="F7" s="3">
        <f t="shared" si="1"/>
        <v>0</v>
      </c>
      <c r="G7" s="2"/>
      <c r="H7" s="2"/>
      <c r="I7" s="2"/>
      <c r="J7" s="2"/>
      <c r="K7" s="2"/>
      <c r="L7" s="2"/>
      <c r="M7" s="2"/>
      <c r="N7" s="2"/>
      <c r="O7" s="3">
        <f t="shared" si="2"/>
        <v>0</v>
      </c>
      <c r="P7" s="2"/>
      <c r="Q7" s="2"/>
      <c r="R7" s="2"/>
      <c r="S7" s="2"/>
      <c r="T7" s="2"/>
      <c r="U7" s="2"/>
      <c r="V7" s="2"/>
      <c r="W7" s="2"/>
      <c r="X7" s="3">
        <f t="shared" si="3"/>
        <v>0</v>
      </c>
    </row>
    <row r="8" spans="1:24" ht="12.75">
      <c r="A8" s="1" t="s">
        <v>6</v>
      </c>
      <c r="B8" s="3">
        <f aca="true" t="shared" si="4" ref="B8:W8">SUM(B1:B7)</f>
        <v>983709.3899999999</v>
      </c>
      <c r="C8" s="3">
        <f t="shared" si="4"/>
        <v>296286</v>
      </c>
      <c r="D8" s="3">
        <f t="shared" si="4"/>
        <v>1279995.3900000001</v>
      </c>
      <c r="E8" s="3">
        <f t="shared" si="4"/>
        <v>275092.20999999996</v>
      </c>
      <c r="F8" s="3">
        <f t="shared" si="1"/>
        <v>863881.95</v>
      </c>
      <c r="G8" s="3">
        <f t="shared" si="4"/>
        <v>16345.52</v>
      </c>
      <c r="H8" s="3">
        <f t="shared" si="4"/>
        <v>101137.87000000001</v>
      </c>
      <c r="I8" s="3">
        <f t="shared" si="4"/>
        <v>116343.78</v>
      </c>
      <c r="J8" s="3">
        <f t="shared" si="4"/>
        <v>0</v>
      </c>
      <c r="K8" s="3">
        <f t="shared" si="4"/>
        <v>0</v>
      </c>
      <c r="L8" s="3">
        <f t="shared" si="4"/>
        <v>0</v>
      </c>
      <c r="M8" s="3">
        <f t="shared" si="4"/>
        <v>0</v>
      </c>
      <c r="N8" s="3">
        <f t="shared" si="4"/>
        <v>10992.92</v>
      </c>
      <c r="O8" s="3">
        <f t="shared" si="2"/>
        <v>618461.86</v>
      </c>
      <c r="P8" s="3">
        <f t="shared" si="4"/>
        <v>399825</v>
      </c>
      <c r="Q8" s="3">
        <f t="shared" si="4"/>
        <v>7770.26</v>
      </c>
      <c r="R8" s="3">
        <f t="shared" si="4"/>
        <v>39361.86</v>
      </c>
      <c r="S8" s="3">
        <f t="shared" si="4"/>
        <v>171504.74</v>
      </c>
      <c r="T8" s="3">
        <f t="shared" si="4"/>
        <v>0</v>
      </c>
      <c r="U8" s="3">
        <f t="shared" si="4"/>
        <v>600</v>
      </c>
      <c r="V8" s="3">
        <f t="shared" si="4"/>
        <v>0</v>
      </c>
      <c r="W8" s="3">
        <f t="shared" si="4"/>
        <v>0</v>
      </c>
      <c r="X8" s="3">
        <f t="shared" si="3"/>
        <v>2419569.55</v>
      </c>
    </row>
    <row r="9" spans="1:24" ht="12.75">
      <c r="A9" s="1" t="s">
        <v>7</v>
      </c>
      <c r="B9" s="2">
        <v>256884.46</v>
      </c>
      <c r="C9" s="2">
        <v>79990.78</v>
      </c>
      <c r="D9" s="2">
        <f aca="true" t="shared" si="5" ref="D9:D22">SUM(B9:C9)</f>
        <v>336875.24</v>
      </c>
      <c r="E9" s="2">
        <v>72400.07</v>
      </c>
      <c r="F9" s="3">
        <f t="shared" si="1"/>
        <v>146567.16</v>
      </c>
      <c r="G9" s="2">
        <v>38992.1</v>
      </c>
      <c r="H9" s="2">
        <v>14060.06</v>
      </c>
      <c r="I9" s="2">
        <v>11587.83</v>
      </c>
      <c r="J9" s="2"/>
      <c r="K9" s="2"/>
      <c r="L9" s="2"/>
      <c r="M9" s="2"/>
      <c r="N9" s="2">
        <v>1464.2</v>
      </c>
      <c r="O9" s="3">
        <f t="shared" si="2"/>
        <v>80162.97</v>
      </c>
      <c r="P9" s="2"/>
      <c r="Q9" s="2"/>
      <c r="R9" s="2">
        <v>4210.3</v>
      </c>
      <c r="S9" s="2">
        <v>75952.67</v>
      </c>
      <c r="T9" s="2"/>
      <c r="U9" s="2">
        <v>300</v>
      </c>
      <c r="V9" s="2"/>
      <c r="W9" s="2"/>
      <c r="X9" s="3">
        <f t="shared" si="3"/>
        <v>556142.47</v>
      </c>
    </row>
    <row r="10" spans="1:24" ht="12.75">
      <c r="A10" s="1" t="s">
        <v>8</v>
      </c>
      <c r="B10" s="2"/>
      <c r="C10" s="2"/>
      <c r="D10" s="2">
        <f t="shared" si="5"/>
        <v>0</v>
      </c>
      <c r="E10" s="2"/>
      <c r="F10" s="3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3">
        <f t="shared" si="2"/>
        <v>0</v>
      </c>
      <c r="P10" s="2"/>
      <c r="Q10" s="2"/>
      <c r="R10" s="2"/>
      <c r="S10" s="2"/>
      <c r="T10" s="2"/>
      <c r="U10" s="2"/>
      <c r="V10" s="2"/>
      <c r="W10" s="2"/>
      <c r="X10" s="3">
        <f t="shared" si="3"/>
        <v>0</v>
      </c>
    </row>
    <row r="11" spans="1:24" ht="12.75">
      <c r="A11" s="1" t="s">
        <v>9</v>
      </c>
      <c r="B11" s="2">
        <v>175582.14</v>
      </c>
      <c r="C11" s="2">
        <v>72890.22</v>
      </c>
      <c r="D11" s="2">
        <f t="shared" si="5"/>
        <v>248472.36000000002</v>
      </c>
      <c r="E11" s="2">
        <v>53400.83</v>
      </c>
      <c r="F11" s="3">
        <f t="shared" si="1"/>
        <v>188543.81</v>
      </c>
      <c r="G11" s="2">
        <v>135683.3</v>
      </c>
      <c r="H11" s="2">
        <v>16976.22</v>
      </c>
      <c r="I11" s="2">
        <v>10275.81</v>
      </c>
      <c r="J11" s="2"/>
      <c r="K11" s="2"/>
      <c r="L11" s="2"/>
      <c r="M11" s="2"/>
      <c r="N11" s="2">
        <v>600</v>
      </c>
      <c r="O11" s="3">
        <f t="shared" si="2"/>
        <v>24708.48</v>
      </c>
      <c r="P11" s="2">
        <v>-7000</v>
      </c>
      <c r="Q11" s="2"/>
      <c r="R11" s="2">
        <v>10085.02</v>
      </c>
      <c r="S11" s="2">
        <v>21623.46</v>
      </c>
      <c r="T11" s="2"/>
      <c r="U11" s="2">
        <v>300</v>
      </c>
      <c r="V11" s="2"/>
      <c r="W11" s="2"/>
      <c r="X11" s="3">
        <f t="shared" si="3"/>
        <v>490717</v>
      </c>
    </row>
    <row r="12" spans="1:24" ht="12.75">
      <c r="A12" s="30" t="s">
        <v>34</v>
      </c>
      <c r="B12" s="2">
        <v>238768.62</v>
      </c>
      <c r="C12" s="2">
        <v>83320.19</v>
      </c>
      <c r="D12" s="2">
        <f t="shared" si="5"/>
        <v>322088.81</v>
      </c>
      <c r="E12" s="2">
        <v>69222.22</v>
      </c>
      <c r="F12" s="3">
        <f t="shared" si="1"/>
        <v>224882.44</v>
      </c>
      <c r="G12" s="2">
        <v>70687.1</v>
      </c>
      <c r="H12" s="2">
        <v>9958.92</v>
      </c>
      <c r="I12" s="2">
        <v>11682.81</v>
      </c>
      <c r="J12" s="2"/>
      <c r="K12" s="2"/>
      <c r="L12" s="2"/>
      <c r="M12" s="2"/>
      <c r="N12" s="2">
        <v>3021.4</v>
      </c>
      <c r="O12" s="3">
        <f t="shared" si="2"/>
        <v>129232.20999999999</v>
      </c>
      <c r="P12" s="2"/>
      <c r="Q12" s="2"/>
      <c r="R12" s="2">
        <v>14661.92</v>
      </c>
      <c r="S12" s="2">
        <v>114570.29</v>
      </c>
      <c r="T12" s="2"/>
      <c r="U12" s="2">
        <v>300</v>
      </c>
      <c r="V12" s="2"/>
      <c r="W12" s="2"/>
      <c r="X12" s="3">
        <f t="shared" si="3"/>
        <v>616493.47</v>
      </c>
    </row>
    <row r="13" spans="1:24" ht="12.75">
      <c r="A13" s="30" t="s">
        <v>31</v>
      </c>
      <c r="B13" s="2">
        <v>30414.37</v>
      </c>
      <c r="C13" s="2"/>
      <c r="D13" s="2">
        <f t="shared" si="5"/>
        <v>30414.37</v>
      </c>
      <c r="E13" s="2">
        <v>6536.55</v>
      </c>
      <c r="F13" s="3">
        <f t="shared" si="1"/>
        <v>5351.42</v>
      </c>
      <c r="G13" s="2"/>
      <c r="H13" s="2">
        <v>5351.42</v>
      </c>
      <c r="I13" s="2"/>
      <c r="J13" s="2"/>
      <c r="K13" s="2"/>
      <c r="L13" s="2"/>
      <c r="M13" s="2"/>
      <c r="N13" s="2"/>
      <c r="O13" s="3">
        <f t="shared" si="2"/>
        <v>0</v>
      </c>
      <c r="P13" s="2"/>
      <c r="Q13" s="2"/>
      <c r="R13" s="2"/>
      <c r="S13" s="2"/>
      <c r="T13" s="2"/>
      <c r="U13" s="2"/>
      <c r="V13" s="2"/>
      <c r="W13" s="2"/>
      <c r="X13" s="3">
        <f t="shared" si="3"/>
        <v>42302.34</v>
      </c>
    </row>
    <row r="14" spans="1:24" ht="12.75">
      <c r="A14" s="30" t="s">
        <v>10</v>
      </c>
      <c r="B14" s="2"/>
      <c r="C14" s="3"/>
      <c r="D14" s="2">
        <f t="shared" si="5"/>
        <v>0</v>
      </c>
      <c r="E14" s="2"/>
      <c r="F14" s="3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3">
        <f t="shared" si="2"/>
        <v>0</v>
      </c>
      <c r="P14" s="2"/>
      <c r="Q14" s="2"/>
      <c r="R14" s="2"/>
      <c r="S14" s="2"/>
      <c r="T14" s="2"/>
      <c r="U14" s="2"/>
      <c r="V14" s="2"/>
      <c r="W14" s="2"/>
      <c r="X14" s="3">
        <f t="shared" si="3"/>
        <v>0</v>
      </c>
    </row>
    <row r="15" spans="1:24" ht="12.75">
      <c r="A15" s="30" t="s">
        <v>11</v>
      </c>
      <c r="B15" s="2">
        <v>313314.47</v>
      </c>
      <c r="C15" s="2">
        <v>127177.28</v>
      </c>
      <c r="D15" s="2">
        <f t="shared" si="5"/>
        <v>440491.75</v>
      </c>
      <c r="E15" s="2">
        <v>94668.97</v>
      </c>
      <c r="F15" s="3">
        <f t="shared" si="1"/>
        <v>270771.24</v>
      </c>
      <c r="G15" s="2">
        <v>67998.1</v>
      </c>
      <c r="H15" s="2">
        <v>29639.93</v>
      </c>
      <c r="I15" s="2">
        <v>13584.01</v>
      </c>
      <c r="J15" s="2"/>
      <c r="K15" s="2"/>
      <c r="L15" s="2"/>
      <c r="M15" s="2"/>
      <c r="N15" s="2">
        <v>4077.2</v>
      </c>
      <c r="O15" s="3">
        <f t="shared" si="2"/>
        <v>155172</v>
      </c>
      <c r="P15" s="2"/>
      <c r="Q15" s="2">
        <v>2190.25</v>
      </c>
      <c r="R15" s="2">
        <v>8190.71</v>
      </c>
      <c r="S15" s="2">
        <v>144791.04</v>
      </c>
      <c r="T15" s="2"/>
      <c r="U15" s="2">
        <v>300</v>
      </c>
      <c r="V15" s="2"/>
      <c r="W15" s="2"/>
      <c r="X15" s="3">
        <f t="shared" si="3"/>
        <v>806231.96</v>
      </c>
    </row>
    <row r="16" spans="1:24" ht="12.75">
      <c r="A16" s="30" t="s">
        <v>12</v>
      </c>
      <c r="B16" s="2">
        <v>95637.07</v>
      </c>
      <c r="C16" s="2">
        <v>39086.7</v>
      </c>
      <c r="D16" s="2">
        <f t="shared" si="5"/>
        <v>134723.77000000002</v>
      </c>
      <c r="E16" s="2">
        <v>28954.37</v>
      </c>
      <c r="F16" s="3">
        <f t="shared" si="1"/>
        <v>81037.15</v>
      </c>
      <c r="G16" s="2">
        <v>5508.1</v>
      </c>
      <c r="H16" s="2">
        <v>5166.94</v>
      </c>
      <c r="I16" s="2">
        <v>11659</v>
      </c>
      <c r="J16" s="2"/>
      <c r="K16" s="2"/>
      <c r="L16" s="2"/>
      <c r="M16" s="2"/>
      <c r="N16" s="2"/>
      <c r="O16" s="3">
        <f t="shared" si="2"/>
        <v>58403.11</v>
      </c>
      <c r="P16" s="2"/>
      <c r="Q16" s="2"/>
      <c r="R16" s="2">
        <v>3212.17</v>
      </c>
      <c r="S16" s="2">
        <v>55190.94</v>
      </c>
      <c r="T16" s="2"/>
      <c r="U16" s="2">
        <v>300</v>
      </c>
      <c r="V16" s="2"/>
      <c r="W16" s="2"/>
      <c r="X16" s="3">
        <f t="shared" si="3"/>
        <v>245015.29</v>
      </c>
    </row>
    <row r="17" spans="1:24" ht="12.75">
      <c r="A17" s="30" t="s">
        <v>13</v>
      </c>
      <c r="B17" s="2">
        <v>199197.76</v>
      </c>
      <c r="C17" s="2">
        <v>63925.5</v>
      </c>
      <c r="D17" s="2">
        <f t="shared" si="5"/>
        <v>263123.26</v>
      </c>
      <c r="E17" s="2">
        <v>56549.55</v>
      </c>
      <c r="F17" s="3">
        <f t="shared" si="1"/>
        <v>188005.05</v>
      </c>
      <c r="G17" s="2">
        <v>30663.1</v>
      </c>
      <c r="H17" s="2">
        <v>8586.96</v>
      </c>
      <c r="I17" s="2">
        <v>16559.8</v>
      </c>
      <c r="J17" s="2"/>
      <c r="K17" s="2"/>
      <c r="L17" s="2"/>
      <c r="M17" s="2"/>
      <c r="N17" s="2">
        <v>1276.3</v>
      </c>
      <c r="O17" s="3">
        <f t="shared" si="2"/>
        <v>130618.89</v>
      </c>
      <c r="P17" s="2">
        <v>-4005</v>
      </c>
      <c r="Q17" s="2"/>
      <c r="R17" s="2">
        <v>3700.73</v>
      </c>
      <c r="S17" s="2">
        <v>130923.16</v>
      </c>
      <c r="T17" s="2"/>
      <c r="U17" s="2">
        <v>300</v>
      </c>
      <c r="V17" s="2"/>
      <c r="W17" s="2"/>
      <c r="X17" s="3">
        <f t="shared" si="3"/>
        <v>507977.86</v>
      </c>
    </row>
    <row r="18" spans="1:24" ht="12.75">
      <c r="A18" s="30" t="s">
        <v>24</v>
      </c>
      <c r="B18" s="2">
        <v>192745.52</v>
      </c>
      <c r="C18" s="2">
        <v>82572.32</v>
      </c>
      <c r="D18" s="2">
        <f t="shared" si="5"/>
        <v>275317.83999999997</v>
      </c>
      <c r="E18" s="2">
        <v>59170.36</v>
      </c>
      <c r="F18" s="3">
        <f t="shared" si="1"/>
        <v>491267.35</v>
      </c>
      <c r="G18" s="2">
        <v>62006.35</v>
      </c>
      <c r="H18" s="2">
        <v>8555.42</v>
      </c>
      <c r="I18" s="2">
        <v>7048.65</v>
      </c>
      <c r="J18" s="2"/>
      <c r="K18" s="2"/>
      <c r="L18" s="2"/>
      <c r="M18" s="2"/>
      <c r="N18" s="2"/>
      <c r="O18" s="3">
        <f t="shared" si="2"/>
        <v>413356.93</v>
      </c>
      <c r="P18" s="2">
        <v>399825</v>
      </c>
      <c r="Q18" s="2"/>
      <c r="R18" s="2">
        <v>13531.93</v>
      </c>
      <c r="S18" s="2"/>
      <c r="T18" s="2"/>
      <c r="U18" s="2">
        <v>300</v>
      </c>
      <c r="V18" s="2"/>
      <c r="W18" s="2"/>
      <c r="X18" s="3">
        <f t="shared" si="3"/>
        <v>826055.5499999999</v>
      </c>
    </row>
    <row r="19" spans="1:24" ht="12.75">
      <c r="A19" s="30" t="s">
        <v>14</v>
      </c>
      <c r="B19" s="2">
        <v>186325.62</v>
      </c>
      <c r="C19" s="2">
        <v>53582.34</v>
      </c>
      <c r="D19" s="2">
        <f t="shared" si="5"/>
        <v>239907.96</v>
      </c>
      <c r="E19" s="2">
        <v>51560.2</v>
      </c>
      <c r="F19" s="3">
        <f t="shared" si="1"/>
        <v>129532.63999999998</v>
      </c>
      <c r="G19" s="2">
        <v>33804.1</v>
      </c>
      <c r="H19" s="2">
        <v>6979.28</v>
      </c>
      <c r="I19" s="2">
        <v>10398.25</v>
      </c>
      <c r="J19" s="2"/>
      <c r="K19" s="2"/>
      <c r="L19" s="2"/>
      <c r="M19" s="2"/>
      <c r="N19" s="2">
        <v>600</v>
      </c>
      <c r="O19" s="3">
        <f t="shared" si="2"/>
        <v>77451.01</v>
      </c>
      <c r="P19" s="2"/>
      <c r="Q19" s="2"/>
      <c r="R19" s="2">
        <v>4734.81</v>
      </c>
      <c r="S19" s="2"/>
      <c r="T19" s="2">
        <v>72716.2</v>
      </c>
      <c r="U19" s="2">
        <v>300</v>
      </c>
      <c r="V19" s="2"/>
      <c r="W19" s="2"/>
      <c r="X19" s="3">
        <f t="shared" si="3"/>
        <v>421300.79999999993</v>
      </c>
    </row>
    <row r="20" spans="1:24" ht="12.75">
      <c r="A20" s="30" t="s">
        <v>15</v>
      </c>
      <c r="B20" s="2">
        <v>231992.16</v>
      </c>
      <c r="C20" s="2">
        <v>95381.12</v>
      </c>
      <c r="D20" s="2">
        <f t="shared" si="5"/>
        <v>327373.28</v>
      </c>
      <c r="E20" s="2">
        <v>70357.94</v>
      </c>
      <c r="F20" s="3">
        <f t="shared" si="1"/>
        <v>154889.74</v>
      </c>
      <c r="G20" s="2">
        <v>31844.1</v>
      </c>
      <c r="H20" s="2">
        <v>12530.93</v>
      </c>
      <c r="I20" s="2">
        <v>11551.43</v>
      </c>
      <c r="J20" s="2"/>
      <c r="K20" s="2"/>
      <c r="L20" s="2"/>
      <c r="M20" s="2"/>
      <c r="N20" s="2">
        <v>1200</v>
      </c>
      <c r="O20" s="3">
        <f t="shared" si="2"/>
        <v>97463.28</v>
      </c>
      <c r="P20" s="2"/>
      <c r="Q20" s="2">
        <v>2710.25</v>
      </c>
      <c r="R20" s="2">
        <v>6014.66</v>
      </c>
      <c r="S20" s="2">
        <v>88738.37</v>
      </c>
      <c r="T20" s="2"/>
      <c r="U20" s="2">
        <v>300</v>
      </c>
      <c r="V20" s="2"/>
      <c r="W20" s="2"/>
      <c r="X20" s="3">
        <f t="shared" si="3"/>
        <v>552920.96</v>
      </c>
    </row>
    <row r="21" spans="1:24" ht="12.75">
      <c r="A21" s="34" t="s">
        <v>38</v>
      </c>
      <c r="B21" s="2">
        <v>80560.65</v>
      </c>
      <c r="C21" s="2">
        <v>41810.58</v>
      </c>
      <c r="D21" s="2">
        <f t="shared" si="5"/>
        <v>122371.23</v>
      </c>
      <c r="E21" s="2">
        <v>26299.6</v>
      </c>
      <c r="F21" s="3">
        <f t="shared" si="1"/>
        <v>87494.06999999999</v>
      </c>
      <c r="G21" s="2">
        <v>4214.1</v>
      </c>
      <c r="H21" s="2">
        <v>4649.45</v>
      </c>
      <c r="I21" s="2">
        <v>11771.84</v>
      </c>
      <c r="J21" s="2"/>
      <c r="K21" s="2"/>
      <c r="L21" s="2"/>
      <c r="M21" s="2"/>
      <c r="N21" s="2">
        <v>920.7</v>
      </c>
      <c r="O21" s="3">
        <f t="shared" si="2"/>
        <v>65637.98</v>
      </c>
      <c r="P21" s="2"/>
      <c r="Q21" s="2"/>
      <c r="R21" s="2">
        <v>8262.65</v>
      </c>
      <c r="S21" s="2">
        <v>57375.33</v>
      </c>
      <c r="T21" s="2"/>
      <c r="U21" s="2">
        <v>300</v>
      </c>
      <c r="V21" s="2"/>
      <c r="W21" s="2"/>
      <c r="X21" s="3">
        <f t="shared" si="3"/>
        <v>236464.89999999997</v>
      </c>
    </row>
    <row r="22" spans="1:24" ht="12.75">
      <c r="A22" s="30" t="s">
        <v>16</v>
      </c>
      <c r="B22" s="2">
        <v>127482.27</v>
      </c>
      <c r="C22" s="2">
        <v>21788.4</v>
      </c>
      <c r="D22" s="2">
        <f t="shared" si="5"/>
        <v>149270.67</v>
      </c>
      <c r="E22" s="2">
        <v>32080.74</v>
      </c>
      <c r="F22" s="3">
        <f t="shared" si="1"/>
        <v>67747.57</v>
      </c>
      <c r="G22" s="2">
        <v>12694.1</v>
      </c>
      <c r="H22" s="2">
        <v>7871.88</v>
      </c>
      <c r="I22" s="2">
        <v>11793.2</v>
      </c>
      <c r="J22" s="2"/>
      <c r="K22" s="2"/>
      <c r="L22" s="2"/>
      <c r="M22" s="2"/>
      <c r="N22" s="2">
        <v>2184.5</v>
      </c>
      <c r="O22" s="3">
        <f t="shared" si="2"/>
        <v>32903.89</v>
      </c>
      <c r="P22" s="2"/>
      <c r="Q22" s="2"/>
      <c r="R22" s="2">
        <v>1821.41</v>
      </c>
      <c r="S22" s="2">
        <v>31082.48</v>
      </c>
      <c r="T22" s="2"/>
      <c r="U22" s="2">
        <v>300</v>
      </c>
      <c r="V22" s="2"/>
      <c r="W22" s="2"/>
      <c r="X22" s="3">
        <f t="shared" si="3"/>
        <v>249398.98</v>
      </c>
    </row>
    <row r="23" spans="1:24" ht="12.75">
      <c r="A23" s="30" t="s">
        <v>30</v>
      </c>
      <c r="B23" s="2">
        <v>276662.07</v>
      </c>
      <c r="C23" s="2">
        <v>101411.08</v>
      </c>
      <c r="D23" s="2">
        <f aca="true" t="shared" si="6" ref="D23:D33">SUM(B23:C23)</f>
        <v>378073.15</v>
      </c>
      <c r="E23" s="2">
        <v>81254.18</v>
      </c>
      <c r="F23" s="3">
        <f t="shared" si="1"/>
        <v>477658.8</v>
      </c>
      <c r="G23" s="2">
        <v>29611.1</v>
      </c>
      <c r="H23" s="2">
        <v>24442.58</v>
      </c>
      <c r="I23" s="2">
        <v>7640.52</v>
      </c>
      <c r="J23" s="2"/>
      <c r="K23" s="2"/>
      <c r="L23" s="2"/>
      <c r="M23" s="2"/>
      <c r="N23" s="2">
        <v>2601.4</v>
      </c>
      <c r="O23" s="3">
        <f t="shared" si="2"/>
        <v>413063.2</v>
      </c>
      <c r="P23" s="2">
        <v>399825</v>
      </c>
      <c r="Q23" s="2"/>
      <c r="R23" s="2">
        <v>13238.2</v>
      </c>
      <c r="S23" s="3"/>
      <c r="T23" s="2"/>
      <c r="U23" s="2">
        <v>300</v>
      </c>
      <c r="V23" s="2"/>
      <c r="W23" s="2"/>
      <c r="X23" s="3">
        <f t="shared" si="3"/>
        <v>937286.13</v>
      </c>
    </row>
    <row r="24" spans="1:24" ht="12.75">
      <c r="A24" s="30" t="s">
        <v>18</v>
      </c>
      <c r="B24" s="2">
        <v>141136.82</v>
      </c>
      <c r="C24" s="2">
        <v>49684.32</v>
      </c>
      <c r="D24" s="2">
        <f t="shared" si="6"/>
        <v>190821.14</v>
      </c>
      <c r="E24" s="2">
        <v>41010.62</v>
      </c>
      <c r="F24" s="3">
        <f t="shared" si="1"/>
        <v>136098.28</v>
      </c>
      <c r="G24" s="2">
        <v>33883.1</v>
      </c>
      <c r="H24" s="2">
        <v>6538.96</v>
      </c>
      <c r="I24" s="2">
        <v>27599.43</v>
      </c>
      <c r="J24" s="2"/>
      <c r="K24" s="2"/>
      <c r="L24" s="2"/>
      <c r="M24" s="2"/>
      <c r="N24" s="2">
        <v>2964.19</v>
      </c>
      <c r="O24" s="3">
        <f t="shared" si="2"/>
        <v>64812.600000000006</v>
      </c>
      <c r="P24" s="2">
        <v>-20000</v>
      </c>
      <c r="Q24" s="2"/>
      <c r="R24" s="2">
        <v>4791.75</v>
      </c>
      <c r="S24" s="2">
        <v>80020.85</v>
      </c>
      <c r="T24" s="2"/>
      <c r="U24" s="2">
        <v>300</v>
      </c>
      <c r="V24" s="2"/>
      <c r="W24" s="2"/>
      <c r="X24" s="3">
        <f t="shared" si="3"/>
        <v>368230.04000000004</v>
      </c>
    </row>
    <row r="25" spans="1:24" ht="12.75">
      <c r="A25" s="30" t="s">
        <v>27</v>
      </c>
      <c r="B25" s="2">
        <v>70958.49</v>
      </c>
      <c r="C25" s="2">
        <v>30824.57</v>
      </c>
      <c r="D25" s="2">
        <f t="shared" si="6"/>
        <v>101783.06</v>
      </c>
      <c r="E25" s="2">
        <v>21874.86</v>
      </c>
      <c r="F25" s="3">
        <f t="shared" si="1"/>
        <v>76503.98999999999</v>
      </c>
      <c r="G25" s="2">
        <v>5261.1</v>
      </c>
      <c r="H25" s="2">
        <v>3501.82</v>
      </c>
      <c r="I25" s="2">
        <v>10446.04</v>
      </c>
      <c r="J25" s="2"/>
      <c r="K25" s="2"/>
      <c r="L25" s="2"/>
      <c r="M25" s="2"/>
      <c r="N25" s="2">
        <v>600</v>
      </c>
      <c r="O25" s="3">
        <f t="shared" si="2"/>
        <v>56395.03</v>
      </c>
      <c r="P25" s="2"/>
      <c r="Q25" s="2"/>
      <c r="R25" s="2">
        <v>3568.85</v>
      </c>
      <c r="S25" s="2">
        <v>52826.18</v>
      </c>
      <c r="T25" s="2"/>
      <c r="U25" s="2">
        <v>300</v>
      </c>
      <c r="V25" s="2"/>
      <c r="W25" s="2"/>
      <c r="X25" s="3">
        <f t="shared" si="3"/>
        <v>200461.90999999997</v>
      </c>
    </row>
    <row r="26" spans="1:24" ht="12.75">
      <c r="A26" s="30" t="s">
        <v>33</v>
      </c>
      <c r="B26" s="2">
        <v>37680.53</v>
      </c>
      <c r="C26" s="2"/>
      <c r="D26" s="2">
        <f t="shared" si="6"/>
        <v>37680.53</v>
      </c>
      <c r="E26" s="2">
        <v>8098.17</v>
      </c>
      <c r="F26" s="3">
        <f t="shared" si="1"/>
        <v>5094.94</v>
      </c>
      <c r="G26" s="2"/>
      <c r="H26" s="2">
        <v>5094.94</v>
      </c>
      <c r="I26" s="2"/>
      <c r="J26" s="2"/>
      <c r="K26" s="2"/>
      <c r="L26" s="2"/>
      <c r="M26" s="2"/>
      <c r="N26" s="2"/>
      <c r="O26" s="3">
        <f t="shared" si="2"/>
        <v>0</v>
      </c>
      <c r="P26" s="2"/>
      <c r="Q26" s="2"/>
      <c r="R26" s="2"/>
      <c r="S26" s="2"/>
      <c r="T26" s="2"/>
      <c r="U26" s="2"/>
      <c r="V26" s="2"/>
      <c r="W26" s="2"/>
      <c r="X26" s="3">
        <f t="shared" si="3"/>
        <v>50873.64</v>
      </c>
    </row>
    <row r="27" spans="1:24" ht="12.75">
      <c r="A27" s="30" t="s">
        <v>19</v>
      </c>
      <c r="B27" s="2">
        <v>91793.66</v>
      </c>
      <c r="C27" s="2">
        <v>53124.92</v>
      </c>
      <c r="D27" s="2">
        <f>SUM(B27:C27)</f>
        <v>144918.58000000002</v>
      </c>
      <c r="E27" s="2">
        <v>31145.4</v>
      </c>
      <c r="F27" s="3">
        <f t="shared" si="1"/>
        <v>137753.02000000002</v>
      </c>
      <c r="G27" s="2">
        <v>3024.1</v>
      </c>
      <c r="H27" s="2">
        <v>3034.8</v>
      </c>
      <c r="I27" s="2">
        <v>11771.79</v>
      </c>
      <c r="J27" s="2"/>
      <c r="K27" s="2"/>
      <c r="L27" s="2"/>
      <c r="M27" s="2"/>
      <c r="N27" s="2"/>
      <c r="O27" s="3">
        <f t="shared" si="2"/>
        <v>119622.33</v>
      </c>
      <c r="P27" s="2"/>
      <c r="Q27" s="2"/>
      <c r="R27" s="2">
        <v>6254.45</v>
      </c>
      <c r="S27" s="2">
        <v>113367.88</v>
      </c>
      <c r="T27" s="2"/>
      <c r="U27" s="2">
        <v>300</v>
      </c>
      <c r="V27" s="2"/>
      <c r="W27" s="2"/>
      <c r="X27" s="3">
        <f t="shared" si="3"/>
        <v>314117</v>
      </c>
    </row>
    <row r="28" spans="1:24" ht="12.75">
      <c r="A28" s="30" t="s">
        <v>20</v>
      </c>
      <c r="B28" s="2"/>
      <c r="C28" s="2"/>
      <c r="D28" s="2">
        <f t="shared" si="6"/>
        <v>0</v>
      </c>
      <c r="E28" s="2"/>
      <c r="F28" s="3">
        <f t="shared" si="1"/>
        <v>0</v>
      </c>
      <c r="G28" s="2"/>
      <c r="H28" s="2"/>
      <c r="I28" s="2"/>
      <c r="J28" s="2"/>
      <c r="K28" s="2"/>
      <c r="L28" s="2"/>
      <c r="M28" s="2"/>
      <c r="N28" s="2"/>
      <c r="O28" s="3">
        <f t="shared" si="2"/>
        <v>0</v>
      </c>
      <c r="P28" s="2"/>
      <c r="Q28" s="2"/>
      <c r="R28" s="2"/>
      <c r="S28" s="2"/>
      <c r="T28" s="2"/>
      <c r="U28" s="2"/>
      <c r="V28" s="2"/>
      <c r="W28" s="2"/>
      <c r="X28" s="3">
        <f t="shared" si="3"/>
        <v>0</v>
      </c>
    </row>
    <row r="29" spans="1:24" ht="12.75">
      <c r="A29" s="30" t="s">
        <v>21</v>
      </c>
      <c r="B29" s="2">
        <v>219849.67</v>
      </c>
      <c r="C29" s="2">
        <v>52335.3</v>
      </c>
      <c r="D29" s="2">
        <f t="shared" si="6"/>
        <v>272184.97000000003</v>
      </c>
      <c r="E29" s="2">
        <v>58497.06</v>
      </c>
      <c r="F29" s="3">
        <f t="shared" si="1"/>
        <v>440837.58</v>
      </c>
      <c r="G29" s="2">
        <v>11024.1</v>
      </c>
      <c r="H29" s="2">
        <v>13093.71</v>
      </c>
      <c r="I29" s="2">
        <v>7048.65</v>
      </c>
      <c r="J29" s="2"/>
      <c r="K29" s="2"/>
      <c r="L29" s="2"/>
      <c r="M29" s="2"/>
      <c r="N29" s="2">
        <v>2159</v>
      </c>
      <c r="O29" s="3">
        <f t="shared" si="2"/>
        <v>407212.12</v>
      </c>
      <c r="P29" s="2">
        <v>399825</v>
      </c>
      <c r="Q29" s="2">
        <v>1663.2</v>
      </c>
      <c r="R29" s="2">
        <v>5723.92</v>
      </c>
      <c r="S29" s="2"/>
      <c r="T29" s="2"/>
      <c r="U29" s="2">
        <v>300</v>
      </c>
      <c r="V29" s="2"/>
      <c r="W29" s="2"/>
      <c r="X29" s="3">
        <f t="shared" si="3"/>
        <v>771819.6100000001</v>
      </c>
    </row>
    <row r="30" spans="1:24" ht="12.75">
      <c r="A30" s="30" t="s">
        <v>22</v>
      </c>
      <c r="B30" s="2">
        <v>116064.58</v>
      </c>
      <c r="C30" s="2">
        <v>37599.07</v>
      </c>
      <c r="D30" s="2">
        <f t="shared" si="6"/>
        <v>153663.65</v>
      </c>
      <c r="E30" s="2">
        <v>33024.86</v>
      </c>
      <c r="F30" s="3">
        <f t="shared" si="1"/>
        <v>72889.79000000001</v>
      </c>
      <c r="G30" s="2">
        <v>8024.1</v>
      </c>
      <c r="H30" s="2">
        <v>6889.62</v>
      </c>
      <c r="I30" s="2">
        <v>15720.76</v>
      </c>
      <c r="J30" s="2"/>
      <c r="K30" s="2"/>
      <c r="L30" s="2"/>
      <c r="M30" s="2"/>
      <c r="N30" s="2">
        <v>1139</v>
      </c>
      <c r="O30" s="3">
        <f t="shared" si="2"/>
        <v>40816.31</v>
      </c>
      <c r="P30" s="2"/>
      <c r="Q30" s="2"/>
      <c r="R30" s="2">
        <v>3020.34</v>
      </c>
      <c r="S30" s="2">
        <v>37795.97</v>
      </c>
      <c r="T30" s="2"/>
      <c r="U30" s="2">
        <v>300</v>
      </c>
      <c r="V30" s="2"/>
      <c r="W30" s="2"/>
      <c r="X30" s="3">
        <f t="shared" si="3"/>
        <v>259878.30000000002</v>
      </c>
    </row>
    <row r="31" spans="1:24" ht="12.75">
      <c r="A31" s="30" t="s">
        <v>23</v>
      </c>
      <c r="B31" s="2">
        <v>247291.02</v>
      </c>
      <c r="C31" s="2">
        <v>92785.71</v>
      </c>
      <c r="D31" s="2">
        <f t="shared" si="6"/>
        <v>340076.73</v>
      </c>
      <c r="E31" s="2">
        <v>73088.16</v>
      </c>
      <c r="F31" s="3">
        <f t="shared" si="1"/>
        <v>134195.94</v>
      </c>
      <c r="G31" s="2">
        <v>32704.1</v>
      </c>
      <c r="H31" s="2">
        <v>17166.82</v>
      </c>
      <c r="I31" s="2">
        <v>11723.13</v>
      </c>
      <c r="J31" s="2"/>
      <c r="K31" s="2"/>
      <c r="L31" s="2"/>
      <c r="M31" s="2"/>
      <c r="N31" s="2">
        <v>4022.7</v>
      </c>
      <c r="O31" s="3">
        <f t="shared" si="2"/>
        <v>68279.19</v>
      </c>
      <c r="P31" s="2"/>
      <c r="Q31" s="2"/>
      <c r="R31" s="2">
        <v>8298.62</v>
      </c>
      <c r="S31" s="51">
        <v>59980.57</v>
      </c>
      <c r="T31" s="2"/>
      <c r="U31" s="2">
        <v>300</v>
      </c>
      <c r="V31" s="2"/>
      <c r="W31" s="2"/>
      <c r="X31" s="3">
        <f t="shared" si="3"/>
        <v>547660.8300000001</v>
      </c>
    </row>
    <row r="32" spans="1:24" ht="12.75">
      <c r="A32" s="1"/>
      <c r="B32" s="2"/>
      <c r="C32" s="2"/>
      <c r="D32" s="2">
        <f t="shared" si="6"/>
        <v>0</v>
      </c>
      <c r="E32" s="2"/>
      <c r="F32" s="3">
        <f t="shared" si="1"/>
        <v>0</v>
      </c>
      <c r="G32" s="2"/>
      <c r="H32" s="2"/>
      <c r="I32" s="2"/>
      <c r="J32" s="2"/>
      <c r="K32" s="2"/>
      <c r="L32" s="2"/>
      <c r="M32" s="2"/>
      <c r="N32" s="2"/>
      <c r="O32" s="3">
        <f t="shared" si="2"/>
        <v>0</v>
      </c>
      <c r="P32" s="2"/>
      <c r="Q32" s="2"/>
      <c r="R32" s="2"/>
      <c r="S32" s="2"/>
      <c r="T32" s="2"/>
      <c r="U32" s="2"/>
      <c r="V32" s="2"/>
      <c r="W32" s="2"/>
      <c r="X32" s="3">
        <f t="shared" si="3"/>
        <v>0</v>
      </c>
    </row>
    <row r="33" spans="1:24" ht="12.75">
      <c r="A33" s="1"/>
      <c r="B33" s="2"/>
      <c r="C33" s="2"/>
      <c r="D33" s="2">
        <f t="shared" si="6"/>
        <v>0</v>
      </c>
      <c r="E33" s="2"/>
      <c r="F33" s="3">
        <f t="shared" si="1"/>
        <v>0</v>
      </c>
      <c r="G33" s="2"/>
      <c r="H33" s="2"/>
      <c r="I33" s="2"/>
      <c r="J33" s="2"/>
      <c r="K33" s="2"/>
      <c r="L33" s="2"/>
      <c r="M33" s="2"/>
      <c r="N33" s="2"/>
      <c r="O33" s="3">
        <f t="shared" si="2"/>
        <v>0</v>
      </c>
      <c r="P33" s="2"/>
      <c r="Q33" s="2"/>
      <c r="R33" s="2"/>
      <c r="S33" s="2"/>
      <c r="T33" s="2"/>
      <c r="U33" s="2"/>
      <c r="V33" s="2"/>
      <c r="W33" s="2"/>
      <c r="X33" s="3">
        <f t="shared" si="3"/>
        <v>0</v>
      </c>
    </row>
    <row r="34" spans="1:24" ht="12.75">
      <c r="A34" s="1"/>
      <c r="B34" s="2"/>
      <c r="C34" s="2"/>
      <c r="D34" s="2">
        <f>SUM(B34:C34)</f>
        <v>0</v>
      </c>
      <c r="E34" s="2"/>
      <c r="F34" s="3">
        <f t="shared" si="1"/>
        <v>0</v>
      </c>
      <c r="G34" s="2"/>
      <c r="H34" s="2"/>
      <c r="I34" s="2"/>
      <c r="J34" s="2"/>
      <c r="K34" s="2"/>
      <c r="L34" s="2"/>
      <c r="M34" s="2"/>
      <c r="N34" s="2"/>
      <c r="O34" s="3">
        <f t="shared" si="2"/>
        <v>0</v>
      </c>
      <c r="P34" s="2"/>
      <c r="Q34" s="2"/>
      <c r="R34" s="2"/>
      <c r="S34" s="2"/>
      <c r="T34" s="2"/>
      <c r="U34" s="2"/>
      <c r="V34" s="2"/>
      <c r="W34" s="2"/>
      <c r="X34" s="3">
        <f t="shared" si="3"/>
        <v>0</v>
      </c>
    </row>
    <row r="35" spans="1:24" ht="12.75">
      <c r="A35" s="6"/>
      <c r="B35" s="2"/>
      <c r="C35" s="2"/>
      <c r="D35" s="2">
        <f>SUM(B35:C35)</f>
        <v>0</v>
      </c>
      <c r="E35" s="2"/>
      <c r="F35" s="3">
        <f t="shared" si="1"/>
        <v>0</v>
      </c>
      <c r="G35" s="2"/>
      <c r="H35" s="2"/>
      <c r="I35" s="2"/>
      <c r="J35" s="2"/>
      <c r="K35" s="2"/>
      <c r="L35" s="2"/>
      <c r="M35" s="2"/>
      <c r="N35" s="2"/>
      <c r="O35" s="3">
        <f t="shared" si="2"/>
        <v>0</v>
      </c>
      <c r="P35" s="2"/>
      <c r="Q35" s="2"/>
      <c r="R35" s="2"/>
      <c r="S35" s="2"/>
      <c r="T35" s="2"/>
      <c r="U35" s="2"/>
      <c r="V35" s="2"/>
      <c r="W35" s="2"/>
      <c r="X35" s="3">
        <f t="shared" si="3"/>
        <v>0</v>
      </c>
    </row>
    <row r="36" spans="1:24" ht="12.75">
      <c r="A36" s="1" t="s">
        <v>6</v>
      </c>
      <c r="B36" s="3">
        <f aca="true" t="shared" si="7" ref="B36:N36">SUM(B9:B35)</f>
        <v>3330341.9499999993</v>
      </c>
      <c r="C36" s="3">
        <f t="shared" si="7"/>
        <v>1179290.4</v>
      </c>
      <c r="D36" s="3">
        <f t="shared" si="7"/>
        <v>4509632.35</v>
      </c>
      <c r="E36" s="3">
        <f t="shared" si="7"/>
        <v>969194.7100000002</v>
      </c>
      <c r="F36" s="3">
        <f t="shared" si="1"/>
        <v>3517121.9799999995</v>
      </c>
      <c r="G36" s="3">
        <f t="shared" si="7"/>
        <v>617626.2499999997</v>
      </c>
      <c r="H36" s="3">
        <f t="shared" si="7"/>
        <v>210090.65999999997</v>
      </c>
      <c r="I36" s="3">
        <f t="shared" si="7"/>
        <v>219862.95</v>
      </c>
      <c r="J36" s="3">
        <f t="shared" si="7"/>
        <v>0</v>
      </c>
      <c r="K36" s="3">
        <f t="shared" si="7"/>
        <v>0</v>
      </c>
      <c r="L36" s="3">
        <f t="shared" si="7"/>
        <v>0</v>
      </c>
      <c r="M36" s="3">
        <f t="shared" si="7"/>
        <v>0</v>
      </c>
      <c r="N36" s="3">
        <f t="shared" si="7"/>
        <v>28830.59</v>
      </c>
      <c r="O36" s="2">
        <f>SUM(O9:O35)</f>
        <v>2435311.53</v>
      </c>
      <c r="P36" s="2">
        <f>SUM(P9:P35)</f>
        <v>1168470</v>
      </c>
      <c r="Q36" s="2">
        <f aca="true" t="shared" si="8" ref="Q36:W36">SUM(Q9:Q35)</f>
        <v>6563.7</v>
      </c>
      <c r="R36" s="2">
        <f t="shared" si="8"/>
        <v>123322.43999999999</v>
      </c>
      <c r="S36" s="2">
        <f t="shared" si="8"/>
        <v>1064239.19</v>
      </c>
      <c r="T36" s="2">
        <f t="shared" si="8"/>
        <v>72716.2</v>
      </c>
      <c r="U36" s="2">
        <f t="shared" si="8"/>
        <v>5400</v>
      </c>
      <c r="V36" s="2">
        <f t="shared" si="8"/>
        <v>0</v>
      </c>
      <c r="W36" s="2">
        <f t="shared" si="8"/>
        <v>0</v>
      </c>
      <c r="X36" s="3">
        <f t="shared" si="3"/>
        <v>9001349.04</v>
      </c>
    </row>
    <row r="37" spans="1:24" ht="12.75">
      <c r="A37" s="1" t="s">
        <v>25</v>
      </c>
      <c r="B37" s="3">
        <f>SUM(B36,B8)</f>
        <v>4314051.339999999</v>
      </c>
      <c r="C37" s="3">
        <f>SUM(C36,C8)</f>
        <v>1475576.4</v>
      </c>
      <c r="D37" s="3">
        <f>SUM(D36,D8)</f>
        <v>5789627.74</v>
      </c>
      <c r="E37" s="3">
        <f>SUM(E36,E8)</f>
        <v>1244286.9200000002</v>
      </c>
      <c r="F37" s="3">
        <f>G37+H37+I37+N37+O37+U37+V10</f>
        <v>4381003.93</v>
      </c>
      <c r="G37" s="2">
        <f aca="true" t="shared" si="9" ref="G37:N37">G8+G36</f>
        <v>633971.7699999997</v>
      </c>
      <c r="H37" s="2">
        <f t="shared" si="9"/>
        <v>311228.52999999997</v>
      </c>
      <c r="I37" s="2">
        <f t="shared" si="9"/>
        <v>336206.73</v>
      </c>
      <c r="J37" s="2">
        <f t="shared" si="9"/>
        <v>0</v>
      </c>
      <c r="K37" s="2">
        <f t="shared" si="9"/>
        <v>0</v>
      </c>
      <c r="L37" s="2">
        <f t="shared" si="9"/>
        <v>0</v>
      </c>
      <c r="M37" s="2">
        <f t="shared" si="9"/>
        <v>0</v>
      </c>
      <c r="N37" s="2">
        <f t="shared" si="9"/>
        <v>39823.51</v>
      </c>
      <c r="O37" s="3">
        <f>P37+Q37+R37+S37+T37</f>
        <v>3053773.39</v>
      </c>
      <c r="P37" s="2">
        <f aca="true" t="shared" si="10" ref="P37:W37">P8+P36</f>
        <v>1568295</v>
      </c>
      <c r="Q37" s="2">
        <f t="shared" si="10"/>
        <v>14333.96</v>
      </c>
      <c r="R37" s="2">
        <f t="shared" si="10"/>
        <v>162684.3</v>
      </c>
      <c r="S37" s="2">
        <f t="shared" si="10"/>
        <v>1235743.93</v>
      </c>
      <c r="T37" s="2">
        <f t="shared" si="10"/>
        <v>72716.2</v>
      </c>
      <c r="U37" s="2">
        <f t="shared" si="10"/>
        <v>6000</v>
      </c>
      <c r="V37" s="2">
        <f t="shared" si="10"/>
        <v>0</v>
      </c>
      <c r="W37" s="2">
        <f t="shared" si="10"/>
        <v>0</v>
      </c>
      <c r="X37" s="3">
        <f>D37+E37+F37+J37+V37</f>
        <v>11414918.59</v>
      </c>
    </row>
    <row r="38" spans="1:24" ht="12.75">
      <c r="A38" s="21" t="s">
        <v>59</v>
      </c>
      <c r="B38" s="8">
        <v>2111</v>
      </c>
      <c r="C38" s="1">
        <v>2111</v>
      </c>
      <c r="D38" s="1">
        <v>2110</v>
      </c>
      <c r="E38" s="1">
        <v>2120</v>
      </c>
      <c r="F38" s="1">
        <v>2200</v>
      </c>
      <c r="G38" s="1">
        <v>2210</v>
      </c>
      <c r="H38" s="1">
        <v>2230</v>
      </c>
      <c r="I38" s="1">
        <v>2240</v>
      </c>
      <c r="J38" s="1">
        <v>2800</v>
      </c>
      <c r="K38" s="1"/>
      <c r="L38" s="1"/>
      <c r="M38" s="1"/>
      <c r="N38" s="1">
        <v>2250</v>
      </c>
      <c r="O38" s="1">
        <v>2270</v>
      </c>
      <c r="P38" s="1">
        <v>2271</v>
      </c>
      <c r="Q38" s="1">
        <v>2272</v>
      </c>
      <c r="R38" s="1">
        <v>2273</v>
      </c>
      <c r="S38" s="1">
        <v>2274</v>
      </c>
      <c r="T38" s="1">
        <v>2275</v>
      </c>
      <c r="U38" s="1">
        <v>2282</v>
      </c>
      <c r="V38" s="1">
        <v>2730</v>
      </c>
      <c r="W38" s="2"/>
      <c r="X38" s="3"/>
    </row>
    <row r="39" ht="12.75">
      <c r="V39" t="s">
        <v>26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="90" zoomScaleNormal="90" zoomScalePageLayoutView="0" workbookViewId="0" topLeftCell="A1">
      <selection activeCell="B2" sqref="B2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4.75390625" style="0" customWidth="1"/>
    <col min="5" max="5" width="18.75390625" style="0" customWidth="1"/>
    <col min="6" max="6" width="12.25390625" style="0" customWidth="1"/>
    <col min="7" max="7" width="13.625" style="0" customWidth="1"/>
    <col min="8" max="8" width="12.875" style="0" customWidth="1"/>
    <col min="9" max="9" width="13.00390625" style="0" customWidth="1"/>
    <col min="10" max="10" width="12.00390625" style="0" customWidth="1"/>
    <col min="11" max="11" width="5.125" style="0" customWidth="1"/>
    <col min="12" max="12" width="6.125" style="0" customWidth="1"/>
    <col min="13" max="13" width="5.875" style="0" customWidth="1"/>
    <col min="14" max="14" width="12.25390625" style="0" customWidth="1"/>
    <col min="15" max="15" width="13.625" style="0" bestFit="1" customWidth="1"/>
    <col min="16" max="16" width="12.00390625" style="0" customWidth="1"/>
    <col min="17" max="17" width="10.875" style="0" customWidth="1"/>
    <col min="18" max="18" width="11.875" style="0" customWidth="1"/>
    <col min="19" max="19" width="14.375" style="0" customWidth="1"/>
    <col min="20" max="20" width="9.875" style="0" customWidth="1"/>
    <col min="21" max="21" width="11.875" style="0" customWidth="1"/>
    <col min="22" max="22" width="7.375" style="0" customWidth="1"/>
    <col min="23" max="23" width="6.25390625" style="0" customWidth="1"/>
    <col min="24" max="24" width="16.00390625" style="0" customWidth="1"/>
  </cols>
  <sheetData>
    <row r="1" spans="1:24" ht="12.75">
      <c r="A1" s="34" t="s">
        <v>7</v>
      </c>
      <c r="B1" s="2">
        <f>SUM('за 11міс.19 р.'!B9+'грудень 19 р.'!B9)</f>
        <v>2435224.53</v>
      </c>
      <c r="C1" s="2">
        <f>SUM('за 11міс.19 р.'!C9+'грудень 19 р.'!C9)</f>
        <v>565965.9400000001</v>
      </c>
      <c r="D1" s="2">
        <f>SUM('за 11міс.19 р.'!D9+'грудень 19 р.'!D9)</f>
        <v>3001190.4700000007</v>
      </c>
      <c r="E1" s="2">
        <f>SUM('за 11міс.19 р.'!E9+'грудень 19 р.'!E9)</f>
        <v>657843.8500000001</v>
      </c>
      <c r="F1" s="2">
        <f>SUM('за 11міс.19 р.'!F9+'грудень 19 р.'!F9)</f>
        <v>957838.24</v>
      </c>
      <c r="G1" s="2">
        <f>SUM('за 11міс.19 р.'!G9+'грудень 19 р.'!G9)</f>
        <v>415688.1</v>
      </c>
      <c r="H1" s="2">
        <f>SUM('за 11міс.19 р.'!H9+'грудень 19 р.'!H9)</f>
        <v>99614.20000000001</v>
      </c>
      <c r="I1" s="2">
        <f>SUM('за 11міс.19 р.'!I9+'грудень 19 р.'!I9)</f>
        <v>63053.41</v>
      </c>
      <c r="J1" s="2">
        <f>SUM('за 11міс.19 р.'!J9+'грудень 19 р.'!J9)</f>
        <v>0</v>
      </c>
      <c r="K1" s="2">
        <f>SUM('за 11міс.19 р.'!K9+'грудень 19 р.'!K9)</f>
        <v>0</v>
      </c>
      <c r="L1" s="2">
        <f>SUM('за 11міс.19 р.'!L9+'грудень 19 р.'!L9)</f>
        <v>0</v>
      </c>
      <c r="M1" s="2">
        <f>SUM('за 11міс.19 р.'!M9+'грудень 19 р.'!M9)</f>
        <v>0</v>
      </c>
      <c r="N1" s="2">
        <f>SUM('за 11міс.19 р.'!N9+'грудень 19 р.'!N9)</f>
        <v>8409.480000000001</v>
      </c>
      <c r="O1" s="2">
        <f>SUM('за 11міс.19 р.'!O9+'грудень 19 р.'!O9)</f>
        <v>370023.04999999993</v>
      </c>
      <c r="P1" s="2">
        <f>SUM('за 11міс.19 р.'!P9+'грудень 19 р.'!P9)</f>
        <v>0</v>
      </c>
      <c r="Q1" s="2">
        <f>SUM('за 11міс.19 р.'!Q9+'грудень 19 р.'!Q9)</f>
        <v>0</v>
      </c>
      <c r="R1" s="2">
        <f>SUM('за 11міс.19 р.'!R9+'грудень 19 р.'!R9)</f>
        <v>32604.47</v>
      </c>
      <c r="S1" s="2">
        <f>SUM('за 11міс.19 р.'!S9+'грудень 19 р.'!S9)</f>
        <v>337418.57999999996</v>
      </c>
      <c r="T1" s="2">
        <f>SUM('за 11міс.19 р.'!T9+'грудень 19 р.'!T9)</f>
        <v>0</v>
      </c>
      <c r="U1" s="2">
        <f>SUM('за 11міс.19 р.'!U9+'грудень 19 р.'!U9)</f>
        <v>1050</v>
      </c>
      <c r="V1" s="2">
        <f>SUM('за 11міс.19 р.'!V9+'грудень 19 р.'!V9)</f>
        <v>0</v>
      </c>
      <c r="W1" s="2">
        <f>SUM('за 11міс.19 р.'!W9+'грудень 19 р.'!W9)</f>
        <v>0</v>
      </c>
      <c r="X1" s="2">
        <f>SUM('за 11міс.19 р.'!X9+'грудень 19 р.'!X9)</f>
        <v>4617922.56</v>
      </c>
    </row>
    <row r="2" spans="1:24" ht="12.75">
      <c r="A2" s="26" t="s">
        <v>60</v>
      </c>
      <c r="B2" s="7">
        <v>2111</v>
      </c>
      <c r="C2" s="2">
        <v>2111</v>
      </c>
      <c r="D2" s="2">
        <v>2110</v>
      </c>
      <c r="E2" s="2">
        <v>2120</v>
      </c>
      <c r="F2" s="2">
        <v>2200</v>
      </c>
      <c r="G2" s="2">
        <v>2210</v>
      </c>
      <c r="H2" s="2">
        <v>2230</v>
      </c>
      <c r="I2" s="2">
        <v>2240</v>
      </c>
      <c r="J2" s="2">
        <v>2800</v>
      </c>
      <c r="K2" s="2"/>
      <c r="L2" s="2"/>
      <c r="M2" s="2"/>
      <c r="N2" s="2">
        <v>2250</v>
      </c>
      <c r="O2" s="2">
        <v>2270</v>
      </c>
      <c r="P2" s="2">
        <v>2271</v>
      </c>
      <c r="Q2" s="2">
        <v>2272</v>
      </c>
      <c r="R2" s="2">
        <v>2273</v>
      </c>
      <c r="S2" s="2">
        <v>2274</v>
      </c>
      <c r="T2" s="2">
        <v>2275</v>
      </c>
      <c r="U2" s="2">
        <v>2282</v>
      </c>
      <c r="V2" s="2" t="s">
        <v>37</v>
      </c>
      <c r="W2" s="2"/>
      <c r="X2" s="2"/>
    </row>
    <row r="3" spans="1:24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ht="12.75">
      <c r="X5" s="17"/>
    </row>
    <row r="6" ht="15">
      <c r="H6" s="12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C16">
      <selection activeCell="A38" sqref="A38"/>
    </sheetView>
  </sheetViews>
  <sheetFormatPr defaultColWidth="9.00390625" defaultRowHeight="12.75"/>
  <cols>
    <col min="1" max="1" width="18.75390625" style="0" customWidth="1"/>
    <col min="2" max="2" width="10.75390625" style="0" customWidth="1"/>
    <col min="3" max="3" width="9.75390625" style="0" customWidth="1"/>
    <col min="4" max="4" width="9.875" style="0" customWidth="1"/>
    <col min="5" max="5" width="9.25390625" style="0" customWidth="1"/>
    <col min="6" max="6" width="10.125" style="0" customWidth="1"/>
    <col min="9" max="9" width="9.125" style="0" customWidth="1"/>
    <col min="10" max="10" width="6.25390625" style="0" customWidth="1"/>
    <col min="11" max="11" width="3.625" style="0" customWidth="1"/>
    <col min="12" max="12" width="3.375" style="0" customWidth="1"/>
    <col min="13" max="13" width="3.125" style="0" customWidth="1"/>
    <col min="14" max="14" width="7.875" style="0" customWidth="1"/>
    <col min="15" max="15" width="10.00390625" style="0" customWidth="1"/>
    <col min="16" max="16" width="7.125" style="0" customWidth="1"/>
    <col min="17" max="17" width="8.375" style="0" customWidth="1"/>
    <col min="18" max="18" width="9.25390625" style="0" customWidth="1"/>
    <col min="19" max="19" width="8.375" style="0" customWidth="1"/>
    <col min="20" max="20" width="7.625" style="0" customWidth="1"/>
    <col min="21" max="21" width="4.875" style="0" customWidth="1"/>
    <col min="22" max="22" width="3.25390625" style="0" customWidth="1"/>
    <col min="23" max="23" width="2.875" style="0" customWidth="1"/>
    <col min="24" max="24" width="11.25390625" style="0" customWidth="1"/>
  </cols>
  <sheetData>
    <row r="1" spans="1:24" ht="12.75">
      <c r="A1" s="1" t="s">
        <v>0</v>
      </c>
      <c r="B1" s="2">
        <f>SUM('Січень2019 р.'!B1+'Лютий 19 р.'!B1)</f>
        <v>0</v>
      </c>
      <c r="C1" s="2">
        <f>SUM('Січень2019 р.'!C1+'Лютий 19 р.'!C1)</f>
        <v>0</v>
      </c>
      <c r="D1" s="2">
        <f>SUM('Січень2019 р.'!D1+'Лютий 19 р.'!D1)</f>
        <v>0</v>
      </c>
      <c r="E1" s="2">
        <f>SUM('Січень2019 р.'!E1+'Лютий 19 р.'!E1)</f>
        <v>0</v>
      </c>
      <c r="F1" s="2">
        <f>SUM('Січень2019 р.'!F1+'Лютий 19 р.'!F1)</f>
        <v>0</v>
      </c>
      <c r="G1" s="2">
        <f>SUM('Січень2019 р.'!G1+'Лютий 19 р.'!G1)</f>
        <v>0</v>
      </c>
      <c r="H1" s="2">
        <f>SUM('Січень2019 р.'!H1+'Лютий 19 р.'!H1)</f>
        <v>0</v>
      </c>
      <c r="I1" s="2">
        <f>SUM('Січень2019 р.'!I1+'Лютий 19 р.'!I1)</f>
        <v>0</v>
      </c>
      <c r="J1" s="2">
        <f>SUM('Січень2019 р.'!J1+'Лютий 19 р.'!J1)</f>
        <v>0</v>
      </c>
      <c r="K1" s="2">
        <f>SUM('Січень2019 р.'!K1+'Лютий 19 р.'!K1)</f>
        <v>0</v>
      </c>
      <c r="L1" s="2">
        <f>SUM('Січень2019 р.'!L1+'Лютий 19 р.'!L1)</f>
        <v>0</v>
      </c>
      <c r="M1" s="2">
        <f>SUM('Січень2019 р.'!M1+'Лютий 19 р.'!M1)</f>
        <v>0</v>
      </c>
      <c r="N1" s="2">
        <f>SUM('Січень2019 р.'!N1+'Лютий 19 р.'!N1)</f>
        <v>0</v>
      </c>
      <c r="O1" s="2">
        <f>SUM('Січень2019 р.'!O1+'Лютий 19 р.'!O1)</f>
        <v>0</v>
      </c>
      <c r="P1" s="2">
        <f>SUM('Січень2019 р.'!P1+'Лютий 19 р.'!P1)</f>
        <v>0</v>
      </c>
      <c r="Q1" s="2">
        <f>SUM('Січень2019 р.'!Q1+'Лютий 19 р.'!Q1)</f>
        <v>0</v>
      </c>
      <c r="R1" s="2">
        <f>SUM('Січень2019 р.'!R1+'Лютий 19 р.'!R1)</f>
        <v>0</v>
      </c>
      <c r="S1" s="2">
        <f>SUM('Січень2019 р.'!S1+'Лютий 19 р.'!S1)</f>
        <v>0</v>
      </c>
      <c r="T1" s="2">
        <f>SUM('Січень2019 р.'!T1+'Лютий 19 р.'!T1)</f>
        <v>0</v>
      </c>
      <c r="U1" s="2">
        <f>SUM('Січень2019 р.'!U1+'Лютий 19 р.'!U1)</f>
        <v>0</v>
      </c>
      <c r="V1" s="2">
        <f>SUM('Січень2019 р.'!V1+'Лютий 19 р.'!V1)</f>
        <v>0</v>
      </c>
      <c r="W1" s="2">
        <f>SUM('Січень2019 р.'!W1+'Лютий 19 р.'!W1)</f>
        <v>0</v>
      </c>
      <c r="X1" s="2">
        <f>SUM('Січень2019 р.'!X1+'Лютий 19 р.'!X1)</f>
        <v>0</v>
      </c>
    </row>
    <row r="2" spans="1:24" ht="12.75">
      <c r="A2" s="1" t="s">
        <v>1</v>
      </c>
      <c r="B2" s="2">
        <f>SUM('Січень2019 р.'!B2+'Лютий 19 р.'!B2)</f>
        <v>0</v>
      </c>
      <c r="C2" s="2">
        <f>SUM('Січень2019 р.'!C2+'Лютий 19 р.'!C2)</f>
        <v>0</v>
      </c>
      <c r="D2" s="2">
        <f>SUM('Січень2019 р.'!D2+'Лютий 19 р.'!D2)</f>
        <v>0</v>
      </c>
      <c r="E2" s="2">
        <f>SUM('Січень2019 р.'!E2+'Лютий 19 р.'!E2)</f>
        <v>0</v>
      </c>
      <c r="F2" s="2">
        <f>SUM('Січень2019 р.'!F2+'Лютий 19 р.'!F2)</f>
        <v>0</v>
      </c>
      <c r="G2" s="2">
        <f>SUM('Січень2019 р.'!G2+'Лютий 19 р.'!G2)</f>
        <v>0</v>
      </c>
      <c r="H2" s="2">
        <f>SUM('Січень2019 р.'!H2+'Лютий 19 р.'!H2)</f>
        <v>0</v>
      </c>
      <c r="I2" s="2">
        <f>SUM('Січень2019 р.'!I2+'Лютий 19 р.'!I2)</f>
        <v>0</v>
      </c>
      <c r="J2" s="2">
        <f>SUM('Січень2019 р.'!J2+'Лютий 19 р.'!J2)</f>
        <v>0</v>
      </c>
      <c r="K2" s="2">
        <f>SUM('Січень2019 р.'!K2+'Лютий 19 р.'!K2)</f>
        <v>0</v>
      </c>
      <c r="L2" s="2">
        <f>SUM('Січень2019 р.'!L2+'Лютий 19 р.'!L2)</f>
        <v>0</v>
      </c>
      <c r="M2" s="2">
        <f>SUM('Січень2019 р.'!M2+'Лютий 19 р.'!M2)</f>
        <v>0</v>
      </c>
      <c r="N2" s="2">
        <f>SUM('Січень2019 р.'!N2+'Лютий 19 р.'!N2)</f>
        <v>0</v>
      </c>
      <c r="O2" s="2">
        <f>SUM('Січень2019 р.'!O2+'Лютий 19 р.'!O2)</f>
        <v>0</v>
      </c>
      <c r="P2" s="2">
        <f>SUM('Січень2019 р.'!P2+'Лютий 19 р.'!P2)</f>
        <v>0</v>
      </c>
      <c r="Q2" s="2">
        <f>SUM('Січень2019 р.'!Q2+'Лютий 19 р.'!Q2)</f>
        <v>0</v>
      </c>
      <c r="R2" s="2">
        <f>SUM('Січень2019 р.'!R2+'Лютий 19 р.'!R2)</f>
        <v>0</v>
      </c>
      <c r="S2" s="2">
        <f>SUM('Січень2019 р.'!S2+'Лютий 19 р.'!S2)</f>
        <v>0</v>
      </c>
      <c r="T2" s="2">
        <f>SUM('Січень2019 р.'!T2+'Лютий 19 р.'!T2)</f>
        <v>0</v>
      </c>
      <c r="U2" s="2">
        <f>SUM('Січень2019 р.'!U2+'Лютий 19 р.'!U2)</f>
        <v>0</v>
      </c>
      <c r="V2" s="2">
        <f>SUM('Січень2019 р.'!V2+'Лютий 19 р.'!V2)</f>
        <v>0</v>
      </c>
      <c r="W2" s="2">
        <f>SUM('Січень2019 р.'!W2+'Лютий 19 р.'!W2)</f>
        <v>0</v>
      </c>
      <c r="X2" s="2">
        <f>SUM('Січень2019 р.'!X2+'Лютий 19 р.'!X2)</f>
        <v>0</v>
      </c>
    </row>
    <row r="3" spans="1:24" ht="12.75">
      <c r="A3" s="1" t="s">
        <v>2</v>
      </c>
      <c r="B3" s="2">
        <f>SUM('Січень2019 р.'!B3+'Лютий 19 р.'!B3)</f>
        <v>0</v>
      </c>
      <c r="C3" s="2">
        <f>SUM('Січень2019 р.'!C3+'Лютий 19 р.'!C3)</f>
        <v>0</v>
      </c>
      <c r="D3" s="2">
        <f>SUM('Січень2019 р.'!D3+'Лютий 19 р.'!D3)</f>
        <v>0</v>
      </c>
      <c r="E3" s="2">
        <f>SUM('Січень2019 р.'!E3+'Лютий 19 р.'!E3)</f>
        <v>0</v>
      </c>
      <c r="F3" s="2">
        <f>SUM('Січень2019 р.'!F3+'Лютий 19 р.'!F3)</f>
        <v>0</v>
      </c>
      <c r="G3" s="2">
        <f>SUM('Січень2019 р.'!G3+'Лютий 19 р.'!G3)</f>
        <v>0</v>
      </c>
      <c r="H3" s="2">
        <f>SUM('Січень2019 р.'!H3+'Лютий 19 р.'!H3)</f>
        <v>0</v>
      </c>
      <c r="I3" s="2">
        <f>SUM('Січень2019 р.'!I3+'Лютий 19 р.'!I3)</f>
        <v>0</v>
      </c>
      <c r="J3" s="2">
        <f>SUM('Січень2019 р.'!J3+'Лютий 19 р.'!J3)</f>
        <v>0</v>
      </c>
      <c r="K3" s="2">
        <f>SUM('Січень2019 р.'!K3+'Лютий 19 р.'!K3)</f>
        <v>0</v>
      </c>
      <c r="L3" s="2">
        <f>SUM('Січень2019 р.'!L3+'Лютий 19 р.'!L3)</f>
        <v>0</v>
      </c>
      <c r="M3" s="2">
        <f>SUM('Січень2019 р.'!M3+'Лютий 19 р.'!M3)</f>
        <v>0</v>
      </c>
      <c r="N3" s="2">
        <f>SUM('Січень2019 р.'!N3+'Лютий 19 р.'!N3)</f>
        <v>0</v>
      </c>
      <c r="O3" s="2">
        <f>SUM('Січень2019 р.'!O3+'Лютий 19 р.'!O3)</f>
        <v>0</v>
      </c>
      <c r="P3" s="2">
        <f>SUM('Січень2019 р.'!P3+'Лютий 19 р.'!P3)</f>
        <v>0</v>
      </c>
      <c r="Q3" s="2">
        <f>SUM('Січень2019 р.'!Q3+'Лютий 19 р.'!Q3)</f>
        <v>0</v>
      </c>
      <c r="R3" s="2">
        <f>SUM('Січень2019 р.'!R3+'Лютий 19 р.'!R3)</f>
        <v>0</v>
      </c>
      <c r="S3" s="2">
        <f>SUM('Січень2019 р.'!S3+'Лютий 19 р.'!S3)</f>
        <v>0</v>
      </c>
      <c r="T3" s="2">
        <f>SUM('Січень2019 р.'!T3+'Лютий 19 р.'!T3)</f>
        <v>0</v>
      </c>
      <c r="U3" s="2">
        <f>SUM('Січень2019 р.'!U3+'Лютий 19 р.'!U3)</f>
        <v>0</v>
      </c>
      <c r="V3" s="2">
        <f>SUM('Січень2019 р.'!V3+'Лютий 19 р.'!V3)</f>
        <v>0</v>
      </c>
      <c r="W3" s="2">
        <f>SUM('Січень2019 р.'!W3+'Лютий 19 р.'!W3)</f>
        <v>0</v>
      </c>
      <c r="X3" s="2">
        <f>SUM('Січень2019 р.'!X3+'Лютий 19 р.'!X3)</f>
        <v>0</v>
      </c>
    </row>
    <row r="4" spans="1:24" ht="12.75">
      <c r="A4" s="1" t="s">
        <v>3</v>
      </c>
      <c r="B4" s="2">
        <f>SUM('Січень2019 р.'!B4+'Лютий 19 р.'!B4)</f>
        <v>0</v>
      </c>
      <c r="C4" s="2">
        <f>SUM('Січень2019 р.'!C4+'Лютий 19 р.'!C4)</f>
        <v>0</v>
      </c>
      <c r="D4" s="2">
        <f>SUM('Січень2019 р.'!D4+'Лютий 19 р.'!D4)</f>
        <v>0</v>
      </c>
      <c r="E4" s="2">
        <f>SUM('Січень2019 р.'!E4+'Лютий 19 р.'!E4)</f>
        <v>0</v>
      </c>
      <c r="F4" s="2">
        <f>SUM('Січень2019 р.'!F4+'Лютий 19 р.'!F4)</f>
        <v>0</v>
      </c>
      <c r="G4" s="2">
        <f>SUM('Січень2019 р.'!G4+'Лютий 19 р.'!G4)</f>
        <v>0</v>
      </c>
      <c r="H4" s="2">
        <f>SUM('Січень2019 р.'!H4+'Лютий 19 р.'!H4)</f>
        <v>0</v>
      </c>
      <c r="I4" s="2">
        <f>SUM('Січень2019 р.'!I4+'Лютий 19 р.'!I4)</f>
        <v>0</v>
      </c>
      <c r="J4" s="2">
        <f>SUM('Січень2019 р.'!J4+'Лютий 19 р.'!J4)</f>
        <v>0</v>
      </c>
      <c r="K4" s="2">
        <f>SUM('Січень2019 р.'!K4+'Лютий 19 р.'!K4)</f>
        <v>0</v>
      </c>
      <c r="L4" s="2">
        <f>SUM('Січень2019 р.'!L4+'Лютий 19 р.'!L4)</f>
        <v>0</v>
      </c>
      <c r="M4" s="2">
        <f>SUM('Січень2019 р.'!M4+'Лютий 19 р.'!M4)</f>
        <v>0</v>
      </c>
      <c r="N4" s="2">
        <f>SUM('Січень2019 р.'!N4+'Лютий 19 р.'!N4)</f>
        <v>0</v>
      </c>
      <c r="O4" s="2">
        <f>SUM('Січень2019 р.'!O4+'Лютий 19 р.'!O4)</f>
        <v>0</v>
      </c>
      <c r="P4" s="2">
        <f>SUM('Січень2019 р.'!P4+'Лютий 19 р.'!P4)</f>
        <v>0</v>
      </c>
      <c r="Q4" s="2">
        <f>SUM('Січень2019 р.'!Q4+'Лютий 19 р.'!Q4)</f>
        <v>0</v>
      </c>
      <c r="R4" s="2">
        <f>SUM('Січень2019 р.'!R4+'Лютий 19 р.'!R4)</f>
        <v>0</v>
      </c>
      <c r="S4" s="2">
        <f>SUM('Січень2019 р.'!S4+'Лютий 19 р.'!S4)</f>
        <v>0</v>
      </c>
      <c r="T4" s="2">
        <f>SUM('Січень2019 р.'!T4+'Лютий 19 р.'!T4)</f>
        <v>0</v>
      </c>
      <c r="U4" s="2">
        <f>SUM('Січень2019 р.'!U4+'Лютий 19 р.'!U4)</f>
        <v>0</v>
      </c>
      <c r="V4" s="2">
        <f>SUM('Січень2019 р.'!V4+'Лютий 19 р.'!V4)</f>
        <v>0</v>
      </c>
      <c r="W4" s="2">
        <f>SUM('Січень2019 р.'!W4+'Лютий 19 р.'!W4)</f>
        <v>0</v>
      </c>
      <c r="X4" s="2">
        <f>SUM('Січень2019 р.'!X4+'Лютий 19 р.'!X4)</f>
        <v>0</v>
      </c>
    </row>
    <row r="5" spans="1:24" ht="12.75">
      <c r="A5" s="1" t="s">
        <v>4</v>
      </c>
      <c r="B5" s="2">
        <f>SUM('Січень2019 р.'!B5+'Лютий 19 р.'!B5)</f>
        <v>848626.66</v>
      </c>
      <c r="C5" s="2">
        <f>SUM('Січень2019 р.'!C5+'Лютий 19 р.'!C5)</f>
        <v>180138.32</v>
      </c>
      <c r="D5" s="2">
        <f>SUM('Січень2019 р.'!D5+'Лютий 19 р.'!D5)</f>
        <v>1028764.98</v>
      </c>
      <c r="E5" s="2">
        <f>SUM('Січень2019 р.'!E5+'Лютий 19 р.'!E5)</f>
        <v>227325.31</v>
      </c>
      <c r="F5" s="2">
        <f>SUM('Січень2019 р.'!F5+'Лютий 19 р.'!F5)</f>
        <v>559248.49</v>
      </c>
      <c r="G5" s="2">
        <f>SUM('Січень2019 р.'!G5+'Лютий 19 р.'!G5)</f>
        <v>0</v>
      </c>
      <c r="H5" s="2">
        <f>SUM('Січень2019 р.'!H5+'Лютий 19 р.'!H5)</f>
        <v>30442.260000000002</v>
      </c>
      <c r="I5" s="2">
        <f>SUM('Січень2019 р.'!I5+'Лютий 19 р.'!I5)</f>
        <v>4504.43</v>
      </c>
      <c r="J5" s="2">
        <f>SUM('Січень2019 р.'!J5+'Лютий 19 р.'!J5)</f>
        <v>0</v>
      </c>
      <c r="K5" s="2">
        <f>SUM('Січень2019 р.'!K5+'Лютий 19 р.'!K5)</f>
        <v>0</v>
      </c>
      <c r="L5" s="2">
        <f>SUM('Січень2019 р.'!L5+'Лютий 19 р.'!L5)</f>
        <v>0</v>
      </c>
      <c r="M5" s="2">
        <f>SUM('Січень2019 р.'!M5+'Лютий 19 р.'!M5)</f>
        <v>0</v>
      </c>
      <c r="N5" s="2">
        <f>SUM('Січень2019 р.'!N5+'Лютий 19 р.'!N5)</f>
        <v>2361</v>
      </c>
      <c r="O5" s="2">
        <f>SUM('Січень2019 р.'!O5+'Лютий 19 р.'!O5)</f>
        <v>521940.79999999993</v>
      </c>
      <c r="P5" s="2">
        <f>SUM('Січень2019 р.'!P5+'Лютий 19 р.'!P5)</f>
        <v>484440.22</v>
      </c>
      <c r="Q5" s="2">
        <f>SUM('Січень2019 р.'!Q5+'Лютий 19 р.'!Q5)</f>
        <v>4095.96</v>
      </c>
      <c r="R5" s="2">
        <f>SUM('Січень2019 р.'!R5+'Лютий 19 р.'!R5)</f>
        <v>33126.96</v>
      </c>
      <c r="S5" s="2">
        <f>SUM('Січень2019 р.'!S5+'Лютий 19 р.'!S5)</f>
        <v>0</v>
      </c>
      <c r="T5" s="2">
        <f>SUM('Січень2019 р.'!T5+'Лютий 19 р.'!T5)</f>
        <v>277.66</v>
      </c>
      <c r="U5" s="2">
        <f>SUM('Січень2019 р.'!U5+'Лютий 19 р.'!U5)</f>
        <v>0</v>
      </c>
      <c r="V5" s="2">
        <f>SUM('Січень2019 р.'!V5+'Лютий 19 р.'!V5)</f>
        <v>0</v>
      </c>
      <c r="W5" s="2">
        <f>SUM('Січень2019 р.'!W5+'Лютий 19 р.'!W5)</f>
        <v>0</v>
      </c>
      <c r="X5" s="2">
        <f>SUM('Січень2019 р.'!X5+'Лютий 19 р.'!X5)</f>
        <v>1815338.78</v>
      </c>
    </row>
    <row r="6" spans="1:24" ht="12.75">
      <c r="A6" s="1" t="s">
        <v>5</v>
      </c>
      <c r="B6" s="2">
        <f>SUM('Січень2019 р.'!B6+'Лютий 19 р.'!B6)</f>
        <v>520810.24</v>
      </c>
      <c r="C6" s="2">
        <f>SUM('Січень2019 р.'!C6+'Лютий 19 р.'!C6)</f>
        <v>194933.16</v>
      </c>
      <c r="D6" s="2">
        <f>SUM('Січень2019 р.'!D6+'Лютий 19 р.'!D6)</f>
        <v>715743.4</v>
      </c>
      <c r="E6" s="2">
        <f>SUM('Січень2019 р.'!E6+'Лютий 19 р.'!E6)</f>
        <v>158167.56</v>
      </c>
      <c r="F6" s="2">
        <f>SUM('Січень2019 р.'!F6+'Лютий 19 р.'!F6)</f>
        <v>196975.27999999997</v>
      </c>
      <c r="G6" s="2">
        <f>SUM('Січень2019 р.'!G6+'Лютий 19 р.'!G6)</f>
        <v>0</v>
      </c>
      <c r="H6" s="2">
        <f>SUM('Січень2019 р.'!H6+'Лютий 19 р.'!H6)</f>
        <v>13831.279999999999</v>
      </c>
      <c r="I6" s="2">
        <f>SUM('Січень2019 р.'!I6+'Лютий 19 р.'!I6)</f>
        <v>9061.44</v>
      </c>
      <c r="J6" s="2">
        <f>SUM('Січень2019 р.'!J6+'Лютий 19 р.'!J6)</f>
        <v>0</v>
      </c>
      <c r="K6" s="2">
        <f>SUM('Січень2019 р.'!K6+'Лютий 19 р.'!K6)</f>
        <v>0</v>
      </c>
      <c r="L6" s="2">
        <f>SUM('Січень2019 р.'!L6+'Лютий 19 р.'!L6)</f>
        <v>0</v>
      </c>
      <c r="M6" s="2">
        <f>SUM('Січень2019 р.'!M6+'Лютий 19 р.'!M6)</f>
        <v>0</v>
      </c>
      <c r="N6" s="2">
        <f>SUM('Січень2019 р.'!N6+'Лютий 19 р.'!N6)</f>
        <v>1494.23</v>
      </c>
      <c r="O6" s="2">
        <f>SUM('Січень2019 р.'!O6+'Лютий 19 р.'!O6)</f>
        <v>172588.33</v>
      </c>
      <c r="P6" s="2">
        <f>SUM('Січень2019 р.'!P6+'Лютий 19 р.'!P6)</f>
        <v>0</v>
      </c>
      <c r="Q6" s="2">
        <f>SUM('Січень2019 р.'!Q6+'Лютий 19 р.'!Q6)</f>
        <v>11637.119999999999</v>
      </c>
      <c r="R6" s="2">
        <f>SUM('Січень2019 р.'!R6+'Лютий 19 р.'!R6)</f>
        <v>9272.9</v>
      </c>
      <c r="S6" s="2">
        <f>SUM('Січень2019 р.'!S6+'Лютий 19 р.'!S6)</f>
        <v>151519.65</v>
      </c>
      <c r="T6" s="2">
        <f>SUM('Січень2019 р.'!T6+'Лютий 19 р.'!T6)</f>
        <v>158.66</v>
      </c>
      <c r="U6" s="2">
        <f>SUM('Січень2019 р.'!U6+'Лютий 19 р.'!U6)</f>
        <v>0</v>
      </c>
      <c r="V6" s="2">
        <f>SUM('Січень2019 р.'!V6+'Лютий 19 р.'!V6)</f>
        <v>0</v>
      </c>
      <c r="W6" s="2">
        <f>SUM('Січень2019 р.'!W6+'Лютий 19 р.'!W6)</f>
        <v>0</v>
      </c>
      <c r="X6" s="2">
        <f>SUM('Січень2019 р.'!X6+'Лютий 19 р.'!X6)</f>
        <v>1070886.24</v>
      </c>
    </row>
    <row r="7" spans="1:24" ht="12.75">
      <c r="A7" s="1"/>
      <c r="B7" s="2">
        <f>SUM('Січень2019 р.'!B7+'Лютий 19 р.'!B7)</f>
        <v>0</v>
      </c>
      <c r="C7" s="2">
        <f>SUM('Січень2019 р.'!C7+'Лютий 19 р.'!C7)</f>
        <v>0</v>
      </c>
      <c r="D7" s="2">
        <f>SUM('Січень2019 р.'!D7+'Лютий 19 р.'!D7)</f>
        <v>0</v>
      </c>
      <c r="E7" s="2">
        <f>SUM('Січень2019 р.'!E7+'Лютий 19 р.'!E7)</f>
        <v>0</v>
      </c>
      <c r="F7" s="2">
        <f>SUM('Січень2019 р.'!F7+'Лютий 19 р.'!F7)</f>
        <v>0</v>
      </c>
      <c r="G7" s="2">
        <f>SUM('Січень2019 р.'!G7+'Лютий 19 р.'!G7)</f>
        <v>0</v>
      </c>
      <c r="H7" s="2">
        <f>SUM('Січень2019 р.'!H7+'Лютий 19 р.'!H7)</f>
        <v>0</v>
      </c>
      <c r="I7" s="2">
        <f>SUM('Січень2019 р.'!I7+'Лютий 19 р.'!I7)</f>
        <v>0</v>
      </c>
      <c r="J7" s="2">
        <f>SUM('Січень2019 р.'!J7+'Лютий 19 р.'!J7)</f>
        <v>0</v>
      </c>
      <c r="K7" s="2">
        <f>SUM('Січень2019 р.'!K7+'Лютий 19 р.'!K7)</f>
        <v>0</v>
      </c>
      <c r="L7" s="2">
        <f>SUM('Січень2019 р.'!L7+'Лютий 19 р.'!L7)</f>
        <v>0</v>
      </c>
      <c r="M7" s="2">
        <f>SUM('Січень2019 р.'!M7+'Лютий 19 р.'!M7)</f>
        <v>0</v>
      </c>
      <c r="N7" s="2">
        <f>SUM('Січень2019 р.'!N7+'Лютий 19 р.'!N7)</f>
        <v>0</v>
      </c>
      <c r="O7" s="2">
        <f>SUM('Січень2019 р.'!O7+'Лютий 19 р.'!O7)</f>
        <v>0</v>
      </c>
      <c r="P7" s="2">
        <f>SUM('Січень2019 р.'!P7+'Лютий 19 р.'!P7)</f>
        <v>0</v>
      </c>
      <c r="Q7" s="2">
        <f>SUM('Січень2019 р.'!Q7+'Лютий 19 р.'!Q7)</f>
        <v>0</v>
      </c>
      <c r="R7" s="2">
        <f>SUM('Січень2019 р.'!R7+'Лютий 19 р.'!R7)</f>
        <v>0</v>
      </c>
      <c r="S7" s="2">
        <f>SUM('Січень2019 р.'!S7+'Лютий 19 р.'!S7)</f>
        <v>0</v>
      </c>
      <c r="T7" s="2">
        <f>SUM('Січень2019 р.'!T7+'Лютий 19 р.'!T7)</f>
        <v>0</v>
      </c>
      <c r="U7" s="2">
        <f>SUM('Січень2019 р.'!U7+'Лютий 19 р.'!U7)</f>
        <v>0</v>
      </c>
      <c r="V7" s="2">
        <f>SUM('Січень2019 р.'!V7+'Лютий 19 р.'!V7)</f>
        <v>0</v>
      </c>
      <c r="W7" s="2">
        <f>SUM('Січень2019 р.'!W7+'Лютий 19 р.'!W7)</f>
        <v>0</v>
      </c>
      <c r="X7" s="2">
        <f>SUM('Січень2019 р.'!X7+'Лютий 19 р.'!X7)</f>
        <v>0</v>
      </c>
    </row>
    <row r="8" spans="1:24" ht="12.75">
      <c r="A8" s="9" t="s">
        <v>6</v>
      </c>
      <c r="B8" s="2">
        <f>SUM('Січень2019 р.'!B8+'Лютий 19 р.'!B8)</f>
        <v>1369436.9</v>
      </c>
      <c r="C8" s="2">
        <f>SUM('Січень2019 р.'!C8+'Лютий 19 р.'!C8)</f>
        <v>375071.48</v>
      </c>
      <c r="D8" s="2">
        <f>SUM('Січень2019 р.'!D8+'Лютий 19 р.'!D8)</f>
        <v>1744508.38</v>
      </c>
      <c r="E8" s="2">
        <f>SUM('Січень2019 р.'!E8+'Лютий 19 р.'!E8)</f>
        <v>385492.87</v>
      </c>
      <c r="F8" s="2">
        <f>SUM('Січень2019 р.'!F8+'Лютий 19 р.'!F8)</f>
        <v>756223.77</v>
      </c>
      <c r="G8" s="2">
        <f>SUM('Січень2019 р.'!G8+'Лютий 19 р.'!G8)</f>
        <v>0</v>
      </c>
      <c r="H8" s="2">
        <f>SUM('Січень2019 р.'!H8+'Лютий 19 р.'!H8)</f>
        <v>44273.54</v>
      </c>
      <c r="I8" s="2">
        <f>SUM('Січень2019 р.'!I8+'Лютий 19 р.'!I8)</f>
        <v>13565.869999999999</v>
      </c>
      <c r="J8" s="2">
        <f>SUM('Січень2019 р.'!J8+'Лютий 19 р.'!J8)</f>
        <v>0</v>
      </c>
      <c r="K8" s="2">
        <f>SUM('Січень2019 р.'!K8+'Лютий 19 р.'!K8)</f>
        <v>0</v>
      </c>
      <c r="L8" s="2">
        <f>SUM('Січень2019 р.'!L8+'Лютий 19 р.'!L8)</f>
        <v>0</v>
      </c>
      <c r="M8" s="2">
        <f>SUM('Січень2019 р.'!M8+'Лютий 19 р.'!M8)</f>
        <v>0</v>
      </c>
      <c r="N8" s="2">
        <f>SUM('Січень2019 р.'!N8+'Лютий 19 р.'!N8)</f>
        <v>3855.23</v>
      </c>
      <c r="O8" s="2">
        <f>SUM('Січень2019 р.'!O8+'Лютий 19 р.'!O8)</f>
        <v>694529.13</v>
      </c>
      <c r="P8" s="2">
        <f>SUM('Січень2019 р.'!P8+'Лютий 19 р.'!P8)</f>
        <v>484440.22</v>
      </c>
      <c r="Q8" s="2">
        <f>SUM('Січень2019 р.'!Q8+'Лютий 19 р.'!Q8)</f>
        <v>15733.08</v>
      </c>
      <c r="R8" s="2">
        <f>SUM('Січень2019 р.'!R8+'Лютий 19 р.'!R8)</f>
        <v>42399.86</v>
      </c>
      <c r="S8" s="2">
        <f>SUM('Січень2019 р.'!S8+'Лютий 19 р.'!S8)</f>
        <v>151519.65</v>
      </c>
      <c r="T8" s="2">
        <f>SUM('Січень2019 р.'!T8+'Лютий 19 р.'!T8)</f>
        <v>436.32000000000005</v>
      </c>
      <c r="U8" s="2">
        <f>SUM('Січень2019 р.'!U8+'Лютий 19 р.'!U8)</f>
        <v>0</v>
      </c>
      <c r="V8" s="2">
        <f>SUM('Січень2019 р.'!V8+'Лютий 19 р.'!V8)</f>
        <v>0</v>
      </c>
      <c r="W8" s="2">
        <f>SUM('Січень2019 р.'!W8+'Лютий 19 р.'!W8)</f>
        <v>0</v>
      </c>
      <c r="X8" s="2">
        <f>SUM('Січень2019 р.'!X8+'Лютий 19 р.'!X8)</f>
        <v>2886225.02</v>
      </c>
    </row>
    <row r="9" spans="1:24" ht="12.75">
      <c r="A9" s="1" t="s">
        <v>7</v>
      </c>
      <c r="B9" s="2">
        <f>SUM('Січень2019 р.'!B9+'Лютий 19 р.'!B9)</f>
        <v>364281.01</v>
      </c>
      <c r="C9" s="2">
        <f>SUM('Січень2019 р.'!C9+'Лютий 19 р.'!C9)</f>
        <v>96537.76000000001</v>
      </c>
      <c r="D9" s="2">
        <f>SUM('Січень2019 р.'!D9+'Лютий 19 р.'!D9)</f>
        <v>460818.77</v>
      </c>
      <c r="E9" s="2">
        <f>SUM('Січень2019 р.'!E9+'Лютий 19 р.'!E9)</f>
        <v>101831.76999999999</v>
      </c>
      <c r="F9" s="2">
        <f>SUM('Січень2019 р.'!F9+'Лютий 19 р.'!F9)</f>
        <v>134772.25</v>
      </c>
      <c r="G9" s="2">
        <f>SUM('Січень2019 р.'!G9+'Лютий 19 р.'!G9)</f>
        <v>26420</v>
      </c>
      <c r="H9" s="2">
        <f>SUM('Січень2019 р.'!H9+'Лютий 19 р.'!H9)</f>
        <v>16361.02</v>
      </c>
      <c r="I9" s="2">
        <f>SUM('Січень2019 р.'!I9+'Лютий 19 р.'!I9)</f>
        <v>6940.41</v>
      </c>
      <c r="J9" s="2">
        <f>SUM('Січень2019 р.'!J9+'Лютий 19 р.'!J9)</f>
        <v>0</v>
      </c>
      <c r="K9" s="2">
        <f>SUM('Січень2019 р.'!K9+'Лютий 19 р.'!K9)</f>
        <v>0</v>
      </c>
      <c r="L9" s="2">
        <f>SUM('Січень2019 р.'!L9+'Лютий 19 р.'!L9)</f>
        <v>0</v>
      </c>
      <c r="M9" s="2">
        <f>SUM('Січень2019 р.'!M9+'Лютий 19 р.'!M9)</f>
        <v>0</v>
      </c>
      <c r="N9" s="2">
        <f>SUM('Січень2019 р.'!N9+'Лютий 19 р.'!N9)</f>
        <v>0</v>
      </c>
      <c r="O9" s="2">
        <f>SUM('Січень2019 р.'!O9+'Лютий 19 р.'!O9)</f>
        <v>85050.81999999999</v>
      </c>
      <c r="P9" s="2">
        <f>SUM('Січень2019 р.'!P9+'Лютий 19 р.'!P9)</f>
        <v>0</v>
      </c>
      <c r="Q9" s="2">
        <f>SUM('Січень2019 р.'!Q9+'Лютий 19 р.'!Q9)</f>
        <v>0</v>
      </c>
      <c r="R9" s="2">
        <f>SUM('Січень2019 р.'!R9+'Лютий 19 р.'!R9)</f>
        <v>5283.03</v>
      </c>
      <c r="S9" s="2">
        <f>SUM('Січень2019 р.'!S9+'Лютий 19 р.'!S9)</f>
        <v>79767.79</v>
      </c>
      <c r="T9" s="2">
        <f>SUM('Січень2019 р.'!T9+'Лютий 19 р.'!T9)</f>
        <v>0</v>
      </c>
      <c r="U9" s="2">
        <f>SUM('Січень2019 р.'!U9+'Лютий 19 р.'!U9)</f>
        <v>0</v>
      </c>
      <c r="V9" s="2">
        <f>SUM('Січень2019 р.'!V9+'Лютий 19 р.'!V9)</f>
        <v>0</v>
      </c>
      <c r="W9" s="2">
        <f>SUM('Січень2019 р.'!W9+'Лютий 19 р.'!W9)</f>
        <v>0</v>
      </c>
      <c r="X9" s="2">
        <f>SUM('Січень2019 р.'!X9+'Лютий 19 р.'!X9)</f>
        <v>697422.79</v>
      </c>
    </row>
    <row r="10" spans="1:24" ht="12.75">
      <c r="A10" s="1" t="s">
        <v>8</v>
      </c>
      <c r="B10" s="2">
        <f>SUM('Січень2019 р.'!B10+'Лютий 19 р.'!B10)</f>
        <v>0</v>
      </c>
      <c r="C10" s="2">
        <f>SUM('Січень2019 р.'!C10+'Лютий 19 р.'!C10)</f>
        <v>0</v>
      </c>
      <c r="D10" s="2">
        <f>SUM('Січень2019 р.'!D10+'Лютий 19 р.'!D10)</f>
        <v>0</v>
      </c>
      <c r="E10" s="2">
        <f>SUM('Січень2019 р.'!E10+'Лютий 19 р.'!E10)</f>
        <v>0</v>
      </c>
      <c r="F10" s="2">
        <f>SUM('Січень2019 р.'!F10+'Лютий 19 р.'!F10)</f>
        <v>0</v>
      </c>
      <c r="G10" s="2">
        <f>SUM('Січень2019 р.'!G10+'Лютий 19 р.'!G10)</f>
        <v>0</v>
      </c>
      <c r="H10" s="2">
        <f>SUM('Січень2019 р.'!H10+'Лютий 19 р.'!H10)</f>
        <v>0</v>
      </c>
      <c r="I10" s="2">
        <f>SUM('Січень2019 р.'!I10+'Лютий 19 р.'!I10)</f>
        <v>0</v>
      </c>
      <c r="J10" s="2">
        <f>SUM('Січень2019 р.'!J10+'Лютий 19 р.'!J10)</f>
        <v>0</v>
      </c>
      <c r="K10" s="2">
        <f>SUM('Січень2019 р.'!K10+'Лютий 19 р.'!K10)</f>
        <v>0</v>
      </c>
      <c r="L10" s="2">
        <f>SUM('Січень2019 р.'!L10+'Лютий 19 р.'!L10)</f>
        <v>0</v>
      </c>
      <c r="M10" s="2">
        <f>SUM('Січень2019 р.'!M10+'Лютий 19 р.'!M10)</f>
        <v>0</v>
      </c>
      <c r="N10" s="2">
        <f>SUM('Січень2019 р.'!N10+'Лютий 19 р.'!N10)</f>
        <v>0</v>
      </c>
      <c r="O10" s="2">
        <f>SUM('Січень2019 р.'!O10+'Лютий 19 р.'!O10)</f>
        <v>0</v>
      </c>
      <c r="P10" s="2">
        <f>SUM('Січень2019 р.'!P10+'Лютий 19 р.'!P10)</f>
        <v>0</v>
      </c>
      <c r="Q10" s="2">
        <f>SUM('Січень2019 р.'!Q10+'Лютий 19 р.'!Q10)</f>
        <v>0</v>
      </c>
      <c r="R10" s="2">
        <f>SUM('Січень2019 р.'!R10+'Лютий 19 р.'!R10)</f>
        <v>0</v>
      </c>
      <c r="S10" s="2">
        <f>SUM('Січень2019 р.'!S10+'Лютий 19 р.'!S10)</f>
        <v>0</v>
      </c>
      <c r="T10" s="2">
        <f>SUM('Січень2019 р.'!T10+'Лютий 19 р.'!T10)</f>
        <v>0</v>
      </c>
      <c r="U10" s="2">
        <f>SUM('Січень2019 р.'!U10+'Лютий 19 р.'!U10)</f>
        <v>0</v>
      </c>
      <c r="V10" s="2">
        <f>SUM('Січень2019 р.'!V10+'Лютий 19 р.'!V10)</f>
        <v>0</v>
      </c>
      <c r="W10" s="2">
        <f>SUM('Січень2019 р.'!W10+'Лютий 19 р.'!W10)</f>
        <v>0</v>
      </c>
      <c r="X10" s="2">
        <f>SUM('Січень2019 р.'!X10+'Лютий 19 р.'!X10)</f>
        <v>0</v>
      </c>
    </row>
    <row r="11" spans="1:24" ht="12.75">
      <c r="A11" s="1" t="s">
        <v>9</v>
      </c>
      <c r="B11" s="2">
        <f>SUM('Січень2019 р.'!B11+'Лютий 19 р.'!B11)</f>
        <v>248937.59999999998</v>
      </c>
      <c r="C11" s="2">
        <f>SUM('Січень2019 р.'!C11+'Лютий 19 р.'!C11)</f>
        <v>98519.04000000001</v>
      </c>
      <c r="D11" s="2">
        <f>SUM('Січень2019 р.'!D11+'Лютий 19 р.'!D11)</f>
        <v>347456.64</v>
      </c>
      <c r="E11" s="2">
        <f>SUM('Січень2019 р.'!E11+'Лютий 19 р.'!E11)</f>
        <v>76776.20999999999</v>
      </c>
      <c r="F11" s="2">
        <f>SUM('Січень2019 р.'!F11+'Лютий 19 р.'!F11)</f>
        <v>99487.79000000001</v>
      </c>
      <c r="G11" s="2">
        <f>SUM('Січень2019 р.'!G11+'Лютий 19 р.'!G11)</f>
        <v>12569</v>
      </c>
      <c r="H11" s="2">
        <f>SUM('Січень2019 р.'!H11+'Лютий 19 р.'!H11)</f>
        <v>21898.149999999998</v>
      </c>
      <c r="I11" s="2">
        <f>SUM('Січень2019 р.'!I11+'Лютий 19 р.'!I11)</f>
        <v>5207.49</v>
      </c>
      <c r="J11" s="2">
        <f>SUM('Січень2019 р.'!J11+'Лютий 19 р.'!J11)</f>
        <v>0</v>
      </c>
      <c r="K11" s="2">
        <f>SUM('Січень2019 р.'!K11+'Лютий 19 р.'!K11)</f>
        <v>0</v>
      </c>
      <c r="L11" s="2">
        <f>SUM('Січень2019 р.'!L11+'Лютий 19 р.'!L11)</f>
        <v>0</v>
      </c>
      <c r="M11" s="2">
        <f>SUM('Січень2019 р.'!M11+'Лютий 19 р.'!M11)</f>
        <v>0</v>
      </c>
      <c r="N11" s="2">
        <f>SUM('Січень2019 р.'!N11+'Лютий 19 р.'!N11)</f>
        <v>120</v>
      </c>
      <c r="O11" s="2">
        <f>SUM('Січень2019 р.'!O11+'Лютий 19 р.'!O11)</f>
        <v>59693.15</v>
      </c>
      <c r="P11" s="2">
        <f>SUM('Січень2019 р.'!P11+'Лютий 19 р.'!P11)</f>
        <v>0</v>
      </c>
      <c r="Q11" s="2">
        <f>SUM('Січень2019 р.'!Q11+'Лютий 19 р.'!Q11)</f>
        <v>0</v>
      </c>
      <c r="R11" s="2">
        <f>SUM('Січень2019 р.'!R11+'Лютий 19 р.'!R11)</f>
        <v>9935.25</v>
      </c>
      <c r="S11" s="2">
        <f>SUM('Січень2019 р.'!S11+'Лютий 19 р.'!S11)</f>
        <v>49757.9</v>
      </c>
      <c r="T11" s="2">
        <f>SUM('Січень2019 р.'!T11+'Лютий 19 р.'!T11)</f>
        <v>0</v>
      </c>
      <c r="U11" s="2">
        <f>SUM('Січень2019 р.'!U11+'Лютий 19 р.'!U11)</f>
        <v>0</v>
      </c>
      <c r="V11" s="2">
        <f>SUM('Січень2019 р.'!V11+'Лютий 19 р.'!V11)</f>
        <v>0</v>
      </c>
      <c r="W11" s="2">
        <f>SUM('Січень2019 р.'!W11+'Лютий 19 р.'!W11)</f>
        <v>0</v>
      </c>
      <c r="X11" s="2">
        <f>SUM('Січень2019 р.'!X11+'Лютий 19 р.'!X11)</f>
        <v>523720.64</v>
      </c>
    </row>
    <row r="12" spans="1:24" ht="12.75">
      <c r="A12" s="30" t="s">
        <v>34</v>
      </c>
      <c r="B12" s="2">
        <f>SUM('Січень2019 р.'!B12+'Лютий 19 р.'!B12)</f>
        <v>331737.39</v>
      </c>
      <c r="C12" s="2">
        <f>SUM('Січень2019 р.'!C12+'Лютий 19 р.'!C12)</f>
        <v>96876.82</v>
      </c>
      <c r="D12" s="2">
        <f>SUM('Січень2019 р.'!D12+'Лютий 19 р.'!D12)</f>
        <v>428614.21</v>
      </c>
      <c r="E12" s="2">
        <f>SUM('Січень2019 р.'!E12+'Лютий 19 р.'!E12)</f>
        <v>94704.95999999999</v>
      </c>
      <c r="F12" s="2">
        <f>SUM('Січень2019 р.'!F12+'Лютий 19 р.'!F12)</f>
        <v>154772.91999999998</v>
      </c>
      <c r="G12" s="2">
        <f>SUM('Січень2019 р.'!G12+'Лютий 19 р.'!G12)</f>
        <v>24452</v>
      </c>
      <c r="H12" s="2">
        <f>SUM('Січень2019 р.'!H12+'Лютий 19 р.'!H12)</f>
        <v>4549.14</v>
      </c>
      <c r="I12" s="2">
        <f>SUM('Січень2019 р.'!I12+'Лютий 19 р.'!I12)</f>
        <v>9703.36</v>
      </c>
      <c r="J12" s="2">
        <f>SUM('Січень2019 р.'!J12+'Лютий 19 р.'!J12)</f>
        <v>0</v>
      </c>
      <c r="K12" s="2">
        <f>SUM('Січень2019 р.'!K12+'Лютий 19 р.'!K12)</f>
        <v>0</v>
      </c>
      <c r="L12" s="2">
        <f>SUM('Січень2019 р.'!L12+'Лютий 19 р.'!L12)</f>
        <v>0</v>
      </c>
      <c r="M12" s="2">
        <f>SUM('Січень2019 р.'!M12+'Лютий 19 р.'!M12)</f>
        <v>0</v>
      </c>
      <c r="N12" s="2">
        <f>SUM('Січень2019 р.'!N12+'Лютий 19 р.'!N12)</f>
        <v>2160.7599999999998</v>
      </c>
      <c r="O12" s="2">
        <f>SUM('Січень2019 р.'!O12+'Лютий 19 р.'!O12)</f>
        <v>113907.66</v>
      </c>
      <c r="P12" s="2">
        <f>SUM('Січень2019 р.'!P12+'Лютий 19 р.'!P12)</f>
        <v>0</v>
      </c>
      <c r="Q12" s="2">
        <f>SUM('Січень2019 р.'!Q12+'Лютий 19 р.'!Q12)</f>
        <v>0</v>
      </c>
      <c r="R12" s="2">
        <f>SUM('Січень2019 р.'!R12+'Лютий 19 р.'!R12)</f>
        <v>12773.89</v>
      </c>
      <c r="S12" s="2">
        <f>SUM('Січень2019 р.'!S12+'Лютий 19 р.'!S12)</f>
        <v>101133.77</v>
      </c>
      <c r="T12" s="2">
        <f>SUM('Січень2019 р.'!T12+'Лютий 19 р.'!T12)</f>
        <v>0</v>
      </c>
      <c r="U12" s="2">
        <f>SUM('Січень2019 р.'!U12+'Лютий 19 р.'!U12)</f>
        <v>0</v>
      </c>
      <c r="V12" s="2">
        <f>SUM('Січень2019 р.'!V12+'Лютий 19 р.'!V12)</f>
        <v>0</v>
      </c>
      <c r="W12" s="2">
        <f>SUM('Січень2019 р.'!W12+'Лютий 19 р.'!W12)</f>
        <v>0</v>
      </c>
      <c r="X12" s="2">
        <f>SUM('Січень2019 р.'!X12+'Лютий 19 р.'!X12)</f>
        <v>678092.0900000001</v>
      </c>
    </row>
    <row r="13" spans="1:24" ht="12.75">
      <c r="A13" s="30" t="s">
        <v>31</v>
      </c>
      <c r="B13" s="2">
        <f>SUM('Січень2019 р.'!B13+'Лютий 19 р.'!B13)</f>
        <v>30439.6</v>
      </c>
      <c r="C13" s="2">
        <f>SUM('Січень2019 р.'!C13+'Лютий 19 р.'!C13)</f>
        <v>0</v>
      </c>
      <c r="D13" s="2">
        <f>SUM('Січень2019 р.'!D13+'Лютий 19 р.'!D13)</f>
        <v>30439.6</v>
      </c>
      <c r="E13" s="2">
        <f>SUM('Січень2019 р.'!E13+'Лютий 19 р.'!E13)</f>
        <v>6726.32</v>
      </c>
      <c r="F13" s="2">
        <f>SUM('Січень2019 р.'!F13+'Лютий 19 р.'!F13)</f>
        <v>718.2</v>
      </c>
      <c r="G13" s="2">
        <f>SUM('Січень2019 р.'!G13+'Лютий 19 р.'!G13)</f>
        <v>0</v>
      </c>
      <c r="H13" s="2">
        <f>SUM('Січень2019 р.'!H13+'Лютий 19 р.'!H13)</f>
        <v>718.2</v>
      </c>
      <c r="I13" s="2">
        <f>SUM('Січень2019 р.'!I13+'Лютий 19 р.'!I13)</f>
        <v>0</v>
      </c>
      <c r="J13" s="2">
        <f>SUM('Січень2019 р.'!J13+'Лютий 19 р.'!J13)</f>
        <v>0</v>
      </c>
      <c r="K13" s="2">
        <f>SUM('Січень2019 р.'!K13+'Лютий 19 р.'!K13)</f>
        <v>0</v>
      </c>
      <c r="L13" s="2">
        <f>SUM('Січень2019 р.'!L13+'Лютий 19 р.'!L13)</f>
        <v>0</v>
      </c>
      <c r="M13" s="2">
        <f>SUM('Січень2019 р.'!M13+'Лютий 19 р.'!M13)</f>
        <v>0</v>
      </c>
      <c r="N13" s="2">
        <f>SUM('Січень2019 р.'!N13+'Лютий 19 р.'!N13)</f>
        <v>0</v>
      </c>
      <c r="O13" s="2">
        <f>SUM('Січень2019 р.'!O13+'Лютий 19 р.'!O13)</f>
        <v>0</v>
      </c>
      <c r="P13" s="2">
        <f>SUM('Січень2019 р.'!P13+'Лютий 19 р.'!P13)</f>
        <v>0</v>
      </c>
      <c r="Q13" s="2">
        <f>SUM('Січень2019 р.'!Q13+'Лютий 19 р.'!Q13)</f>
        <v>0</v>
      </c>
      <c r="R13" s="2">
        <f>SUM('Січень2019 р.'!R13+'Лютий 19 р.'!R13)</f>
        <v>0</v>
      </c>
      <c r="S13" s="2">
        <f>SUM('Січень2019 р.'!S13+'Лютий 19 р.'!S13)</f>
        <v>0</v>
      </c>
      <c r="T13" s="2">
        <f>SUM('Січень2019 р.'!T13+'Лютий 19 р.'!T13)</f>
        <v>0</v>
      </c>
      <c r="U13" s="2">
        <f>SUM('Січень2019 р.'!U13+'Лютий 19 р.'!U13)</f>
        <v>0</v>
      </c>
      <c r="V13" s="2">
        <f>SUM('Січень2019 р.'!V13+'Лютий 19 р.'!V13)</f>
        <v>0</v>
      </c>
      <c r="W13" s="2">
        <f>SUM('Січень2019 р.'!W13+'Лютий 19 р.'!W13)</f>
        <v>0</v>
      </c>
      <c r="X13" s="2">
        <f>SUM('Січень2019 р.'!X13+'Лютий 19 р.'!X13)</f>
        <v>37884.119999999995</v>
      </c>
    </row>
    <row r="14" spans="1:24" ht="12.75">
      <c r="A14" s="30" t="s">
        <v>10</v>
      </c>
      <c r="B14" s="2">
        <f>SUM('Січень2019 р.'!B14+'Лютий 19 р.'!B14)</f>
        <v>0</v>
      </c>
      <c r="C14" s="2">
        <f>SUM('Січень2019 р.'!C14+'Лютий 19 р.'!C14)</f>
        <v>0</v>
      </c>
      <c r="D14" s="2">
        <f>SUM('Січень2019 р.'!D14+'Лютий 19 р.'!D14)</f>
        <v>0</v>
      </c>
      <c r="E14" s="2">
        <f>SUM('Січень2019 р.'!E14+'Лютий 19 р.'!E14)</f>
        <v>0</v>
      </c>
      <c r="F14" s="2">
        <f>SUM('Січень2019 р.'!F14+'Лютий 19 р.'!F14)</f>
        <v>0</v>
      </c>
      <c r="G14" s="2">
        <f>SUM('Січень2019 р.'!G14+'Лютий 19 р.'!G14)</f>
        <v>0</v>
      </c>
      <c r="H14" s="2">
        <f>SUM('Січень2019 р.'!H14+'Лютий 19 р.'!H14)</f>
        <v>0</v>
      </c>
      <c r="I14" s="2">
        <f>SUM('Січень2019 р.'!I14+'Лютий 19 р.'!I14)</f>
        <v>0</v>
      </c>
      <c r="J14" s="2">
        <f>SUM('Січень2019 р.'!J14+'Лютий 19 р.'!J14)</f>
        <v>0</v>
      </c>
      <c r="K14" s="2">
        <f>SUM('Січень2019 р.'!K14+'Лютий 19 р.'!K14)</f>
        <v>0</v>
      </c>
      <c r="L14" s="2">
        <f>SUM('Січень2019 р.'!L14+'Лютий 19 р.'!L14)</f>
        <v>0</v>
      </c>
      <c r="M14" s="2">
        <f>SUM('Січень2019 р.'!M14+'Лютий 19 р.'!M14)</f>
        <v>0</v>
      </c>
      <c r="N14" s="2">
        <f>SUM('Січень2019 р.'!N14+'Лютий 19 р.'!N14)</f>
        <v>0</v>
      </c>
      <c r="O14" s="2">
        <f>SUM('Січень2019 р.'!O14+'Лютий 19 р.'!O14)</f>
        <v>0</v>
      </c>
      <c r="P14" s="2">
        <f>SUM('Січень2019 р.'!P14+'Лютий 19 р.'!P14)</f>
        <v>0</v>
      </c>
      <c r="Q14" s="2">
        <f>SUM('Січень2019 р.'!Q14+'Лютий 19 р.'!Q14)</f>
        <v>0</v>
      </c>
      <c r="R14" s="2">
        <f>SUM('Січень2019 р.'!R14+'Лютий 19 р.'!R14)</f>
        <v>0</v>
      </c>
      <c r="S14" s="2">
        <f>SUM('Січень2019 р.'!S14+'Лютий 19 р.'!S14)</f>
        <v>0</v>
      </c>
      <c r="T14" s="2">
        <f>SUM('Січень2019 р.'!T14+'Лютий 19 р.'!T14)</f>
        <v>0</v>
      </c>
      <c r="U14" s="2">
        <f>SUM('Січень2019 р.'!U14+'Лютий 19 р.'!U14)</f>
        <v>0</v>
      </c>
      <c r="V14" s="2">
        <f>SUM('Січень2019 р.'!V14+'Лютий 19 р.'!V14)</f>
        <v>0</v>
      </c>
      <c r="W14" s="2">
        <f>SUM('Січень2019 р.'!W14+'Лютий 19 р.'!W14)</f>
        <v>0</v>
      </c>
      <c r="X14" s="2">
        <f>SUM('Січень2019 р.'!X14+'Лютий 19 р.'!X14)</f>
        <v>0</v>
      </c>
    </row>
    <row r="15" spans="1:24" ht="12.75">
      <c r="A15" s="30" t="s">
        <v>11</v>
      </c>
      <c r="B15" s="2">
        <f>SUM('Січень2019 р.'!B15+'Лютий 19 р.'!B15)</f>
        <v>471549.89</v>
      </c>
      <c r="C15" s="2">
        <f>SUM('Січень2019 р.'!C15+'Лютий 19 р.'!C15)</f>
        <v>164631.44</v>
      </c>
      <c r="D15" s="2">
        <f>SUM('Січень2019 р.'!D15+'Лютий 19 р.'!D15)</f>
        <v>636181.3300000001</v>
      </c>
      <c r="E15" s="2">
        <f>SUM('Січень2019 р.'!E15+'Лютий 19 р.'!E15)</f>
        <v>140578.7</v>
      </c>
      <c r="F15" s="2">
        <f>SUM('Січень2019 р.'!F15+'Лютий 19 р.'!F15)</f>
        <v>202216.09000000003</v>
      </c>
      <c r="G15" s="2">
        <f>SUM('Січень2019 р.'!G15+'Лютий 19 р.'!G15)</f>
        <v>59473</v>
      </c>
      <c r="H15" s="2">
        <f>SUM('Січень2019 р.'!H15+'Лютий 19 р.'!H15)</f>
        <v>14109.02</v>
      </c>
      <c r="I15" s="2">
        <f>SUM('Січень2019 р.'!I15+'Лютий 19 р.'!I15)</f>
        <v>3801.09</v>
      </c>
      <c r="J15" s="2">
        <f>SUM('Січень2019 р.'!J15+'Лютий 19 р.'!J15)</f>
        <v>0</v>
      </c>
      <c r="K15" s="2">
        <f>SUM('Січень2019 р.'!K15+'Лютий 19 р.'!K15)</f>
        <v>0</v>
      </c>
      <c r="L15" s="2">
        <f>SUM('Січень2019 р.'!L15+'Лютий 19 р.'!L15)</f>
        <v>0</v>
      </c>
      <c r="M15" s="2">
        <f>SUM('Січень2019 р.'!M15+'Лютий 19 р.'!M15)</f>
        <v>0</v>
      </c>
      <c r="N15" s="2">
        <f>SUM('Січень2019 р.'!N15+'Лютий 19 р.'!N15)</f>
        <v>1660.45</v>
      </c>
      <c r="O15" s="2">
        <f>SUM('Січень2019 р.'!O15+'Лютий 19 р.'!O15)</f>
        <v>123172.53000000001</v>
      </c>
      <c r="P15" s="2">
        <f>SUM('Січень2019 р.'!P15+'Лютий 19 р.'!P15)</f>
        <v>0</v>
      </c>
      <c r="Q15" s="2">
        <f>SUM('Січень2019 р.'!Q15+'Лютий 19 р.'!Q15)</f>
        <v>752</v>
      </c>
      <c r="R15" s="2">
        <f>SUM('Січень2019 р.'!R15+'Лютий 19 р.'!R15)</f>
        <v>6008.46</v>
      </c>
      <c r="S15" s="2">
        <f>SUM('Січень2019 р.'!S15+'Лютий 19 р.'!S15)</f>
        <v>116412.07</v>
      </c>
      <c r="T15" s="2">
        <f>SUM('Січень2019 р.'!T15+'Лютий 19 р.'!T15)</f>
        <v>0</v>
      </c>
      <c r="U15" s="2">
        <f>SUM('Січень2019 р.'!U15+'Лютий 19 р.'!U15)</f>
        <v>0</v>
      </c>
      <c r="V15" s="2">
        <f>SUM('Січень2019 р.'!V15+'Лютий 19 р.'!V15)</f>
        <v>0</v>
      </c>
      <c r="W15" s="2">
        <f>SUM('Січень2019 р.'!W15+'Лютий 19 р.'!W15)</f>
        <v>0</v>
      </c>
      <c r="X15" s="2">
        <f>SUM('Січень2019 р.'!X15+'Лютий 19 р.'!X15)</f>
        <v>978976.1200000001</v>
      </c>
    </row>
    <row r="16" spans="1:24" ht="12.75">
      <c r="A16" s="30" t="s">
        <v>12</v>
      </c>
      <c r="B16" s="2">
        <f>SUM('Січень2019 р.'!B16+'Лютий 19 р.'!B16)</f>
        <v>124012.33</v>
      </c>
      <c r="C16" s="2">
        <f>SUM('Січень2019 р.'!C16+'Лютий 19 р.'!C16)</f>
        <v>52297.97</v>
      </c>
      <c r="D16" s="2">
        <f>SUM('Січень2019 р.'!D16+'Лютий 19 р.'!D16)</f>
        <v>176310.3</v>
      </c>
      <c r="E16" s="2">
        <f>SUM('Січень2019 р.'!E16+'Лютий 19 р.'!E16)</f>
        <v>38963.729999999996</v>
      </c>
      <c r="F16" s="2">
        <f>SUM('Січень2019 р.'!F16+'Лютий 19 р.'!F16)</f>
        <v>66681.35999999999</v>
      </c>
      <c r="G16" s="2">
        <f>SUM('Січень2019 р.'!G16+'Лютий 19 р.'!G16)</f>
        <v>0</v>
      </c>
      <c r="H16" s="2">
        <f>SUM('Січень2019 р.'!H16+'Лютий 19 р.'!H16)</f>
        <v>7112.67</v>
      </c>
      <c r="I16" s="2">
        <f>SUM('Січень2019 р.'!I16+'Лютий 19 р.'!I16)</f>
        <v>5615.78</v>
      </c>
      <c r="J16" s="2">
        <f>SUM('Січень2019 р.'!J16+'Лютий 19 р.'!J16)</f>
        <v>0</v>
      </c>
      <c r="K16" s="2">
        <f>SUM('Січень2019 р.'!K16+'Лютий 19 р.'!K16)</f>
        <v>0</v>
      </c>
      <c r="L16" s="2">
        <f>SUM('Січень2019 р.'!L16+'Лютий 19 р.'!L16)</f>
        <v>0</v>
      </c>
      <c r="M16" s="2">
        <f>SUM('Січень2019 р.'!M16+'Лютий 19 р.'!M16)</f>
        <v>0</v>
      </c>
      <c r="N16" s="2">
        <f>SUM('Січень2019 р.'!N16+'Лютий 19 р.'!N16)</f>
        <v>0</v>
      </c>
      <c r="O16" s="2">
        <f>SUM('Січень2019 р.'!O16+'Лютий 19 р.'!O16)</f>
        <v>53952.909999999996</v>
      </c>
      <c r="P16" s="2">
        <f>SUM('Січень2019 р.'!P16+'Лютий 19 р.'!P16)</f>
        <v>0</v>
      </c>
      <c r="Q16" s="2">
        <f>SUM('Січень2019 р.'!Q16+'Лютий 19 р.'!Q16)</f>
        <v>0</v>
      </c>
      <c r="R16" s="2">
        <f>SUM('Січень2019 р.'!R16+'Лютий 19 р.'!R16)</f>
        <v>5251.49</v>
      </c>
      <c r="S16" s="2">
        <f>SUM('Січень2019 р.'!S16+'Лютий 19 р.'!S16)</f>
        <v>48701.42</v>
      </c>
      <c r="T16" s="2">
        <f>SUM('Січень2019 р.'!T16+'Лютий 19 р.'!T16)</f>
        <v>0</v>
      </c>
      <c r="U16" s="2">
        <f>SUM('Січень2019 р.'!U16+'Лютий 19 р.'!U16)</f>
        <v>0</v>
      </c>
      <c r="V16" s="2">
        <f>SUM('Січень2019 р.'!V16+'Лютий 19 р.'!V16)</f>
        <v>0</v>
      </c>
      <c r="W16" s="2">
        <f>SUM('Січень2019 р.'!W16+'Лютий 19 р.'!W16)</f>
        <v>0</v>
      </c>
      <c r="X16" s="2">
        <f>SUM('Січень2019 р.'!X16+'Лютий 19 р.'!X16)</f>
        <v>281955.39</v>
      </c>
    </row>
    <row r="17" spans="1:24" ht="12.75">
      <c r="A17" s="30" t="s">
        <v>13</v>
      </c>
      <c r="B17" s="2">
        <f>SUM('Січень2019 р.'!B17+'Лютий 19 р.'!B17)</f>
        <v>290707.88</v>
      </c>
      <c r="C17" s="2">
        <f>SUM('Січень2019 р.'!C17+'Лютий 19 р.'!C17)</f>
        <v>85815.54999999999</v>
      </c>
      <c r="D17" s="2">
        <f>SUM('Січень2019 р.'!D17+'Лютий 19 р.'!D17)</f>
        <v>376523.43000000005</v>
      </c>
      <c r="E17" s="2">
        <f>SUM('Січень2019 р.'!E17+'Лютий 19 р.'!E17)</f>
        <v>83201</v>
      </c>
      <c r="F17" s="2">
        <f>SUM('Січень2019 р.'!F17+'Лютий 19 р.'!F17)</f>
        <v>154789.48</v>
      </c>
      <c r="G17" s="2">
        <f>SUM('Січень2019 р.'!G17+'Лютий 19 р.'!G17)</f>
        <v>10680</v>
      </c>
      <c r="H17" s="2">
        <f>SUM('Січень2019 р.'!H17+'Лютий 19 р.'!H17)</f>
        <v>6091.06</v>
      </c>
      <c r="I17" s="2">
        <f>SUM('Січень2019 р.'!I17+'Лютий 19 р.'!I17)</f>
        <v>7439.7300000000005</v>
      </c>
      <c r="J17" s="2">
        <f>SUM('Січень2019 р.'!J17+'Лютий 19 р.'!J17)</f>
        <v>0</v>
      </c>
      <c r="K17" s="2">
        <f>SUM('Січень2019 р.'!K17+'Лютий 19 р.'!K17)</f>
        <v>0</v>
      </c>
      <c r="L17" s="2">
        <f>SUM('Січень2019 р.'!L17+'Лютий 19 р.'!L17)</f>
        <v>0</v>
      </c>
      <c r="M17" s="2">
        <f>SUM('Січень2019 р.'!M17+'Лютий 19 р.'!M17)</f>
        <v>0</v>
      </c>
      <c r="N17" s="2">
        <f>SUM('Січень2019 р.'!N17+'Лютий 19 р.'!N17)</f>
        <v>1641.0900000000001</v>
      </c>
      <c r="O17" s="2">
        <f>SUM('Січень2019 р.'!O17+'Лютий 19 р.'!O17)</f>
        <v>128937.6</v>
      </c>
      <c r="P17" s="2">
        <f>SUM('Січень2019 р.'!P17+'Лютий 19 р.'!P17)</f>
        <v>0</v>
      </c>
      <c r="Q17" s="2">
        <f>SUM('Січень2019 р.'!Q17+'Лютий 19 р.'!Q17)</f>
        <v>0</v>
      </c>
      <c r="R17" s="2">
        <f>SUM('Січень2019 р.'!R17+'Лютий 19 р.'!R17)</f>
        <v>6186.66</v>
      </c>
      <c r="S17" s="2">
        <f>SUM('Січень2019 р.'!S17+'Лютий 19 р.'!S17)</f>
        <v>122750.94</v>
      </c>
      <c r="T17" s="2">
        <f>SUM('Січень2019 р.'!T17+'Лютий 19 р.'!T17)</f>
        <v>0</v>
      </c>
      <c r="U17" s="2">
        <f>SUM('Січень2019 р.'!U17+'Лютий 19 р.'!U17)</f>
        <v>0</v>
      </c>
      <c r="V17" s="2">
        <f>SUM('Січень2019 р.'!V17+'Лютий 19 р.'!V17)</f>
        <v>0</v>
      </c>
      <c r="W17" s="2">
        <f>SUM('Січень2019 р.'!W17+'Лютий 19 р.'!W17)</f>
        <v>0</v>
      </c>
      <c r="X17" s="2">
        <f>SUM('Січень2019 р.'!X17+'Лютий 19 р.'!X17)</f>
        <v>614513.91</v>
      </c>
    </row>
    <row r="18" spans="1:24" ht="12.75">
      <c r="A18" s="30" t="s">
        <v>24</v>
      </c>
      <c r="B18" s="2">
        <f>SUM('Січень2019 р.'!B18+'Лютий 19 р.'!B18)</f>
        <v>327098.76</v>
      </c>
      <c r="C18" s="2">
        <f>SUM('Січень2019 р.'!C18+'Лютий 19 р.'!C18)</f>
        <v>91760.32</v>
      </c>
      <c r="D18" s="2">
        <f>SUM('Січень2019 р.'!D18+'Лютий 19 р.'!D18)</f>
        <v>418859.08</v>
      </c>
      <c r="E18" s="2">
        <f>SUM('Січень2019 р.'!E18+'Лютий 19 р.'!E18)</f>
        <v>92555.36</v>
      </c>
      <c r="F18" s="2">
        <f>SUM('Січень2019 р.'!F18+'Лютий 19 р.'!F18)</f>
        <v>399668.48</v>
      </c>
      <c r="G18" s="2">
        <f>SUM('Січень2019 р.'!G18+'Лютий 19 р.'!G18)</f>
        <v>37060</v>
      </c>
      <c r="H18" s="2">
        <f>SUM('Січень2019 р.'!H18+'Лютий 19 р.'!H18)</f>
        <v>1632.0600000000002</v>
      </c>
      <c r="I18" s="2">
        <f>SUM('Січень2019 р.'!I18+'Лютий 19 р.'!I18)</f>
        <v>6657.05</v>
      </c>
      <c r="J18" s="2">
        <f>SUM('Січень2019 р.'!J18+'Лютий 19 р.'!J18)</f>
        <v>0</v>
      </c>
      <c r="K18" s="2">
        <f>SUM('Січень2019 р.'!K18+'Лютий 19 р.'!K18)</f>
        <v>0</v>
      </c>
      <c r="L18" s="2">
        <f>SUM('Січень2019 р.'!L18+'Лютий 19 р.'!L18)</f>
        <v>0</v>
      </c>
      <c r="M18" s="2">
        <f>SUM('Січень2019 р.'!M18+'Лютий 19 р.'!M18)</f>
        <v>0</v>
      </c>
      <c r="N18" s="2">
        <f>SUM('Січень2019 р.'!N18+'Лютий 19 р.'!N18)</f>
        <v>0</v>
      </c>
      <c r="O18" s="2">
        <f>SUM('Січень2019 р.'!O18+'Лютий 19 р.'!O18)</f>
        <v>354319.37</v>
      </c>
      <c r="P18" s="2">
        <f>SUM('Січень2019 р.'!P18+'Лютий 19 р.'!P18)</f>
        <v>340000</v>
      </c>
      <c r="Q18" s="2">
        <f>SUM('Січень2019 р.'!Q18+'Лютий 19 р.'!Q18)</f>
        <v>0</v>
      </c>
      <c r="R18" s="2">
        <f>SUM('Січень2019 р.'!R18+'Лютий 19 р.'!R18)</f>
        <v>14319.37</v>
      </c>
      <c r="S18" s="2">
        <f>SUM('Січень2019 р.'!S18+'Лютий 19 р.'!S18)</f>
        <v>0</v>
      </c>
      <c r="T18" s="2">
        <f>SUM('Січень2019 р.'!T18+'Лютий 19 р.'!T18)</f>
        <v>0</v>
      </c>
      <c r="U18" s="2">
        <f>SUM('Січень2019 р.'!U18+'Лютий 19 р.'!U18)</f>
        <v>0</v>
      </c>
      <c r="V18" s="2">
        <f>SUM('Січень2019 р.'!V18+'Лютий 19 р.'!V18)</f>
        <v>0</v>
      </c>
      <c r="W18" s="2">
        <f>SUM('Січень2019 р.'!W18+'Лютий 19 р.'!W18)</f>
        <v>0</v>
      </c>
      <c r="X18" s="2">
        <f>SUM('Січень2019 р.'!X18+'Лютий 19 р.'!X18)</f>
        <v>911082.9199999999</v>
      </c>
    </row>
    <row r="19" spans="1:24" ht="12.75">
      <c r="A19" s="30" t="s">
        <v>14</v>
      </c>
      <c r="B19" s="2">
        <f>SUM('Січень2019 р.'!B19+'Лютий 19 р.'!B19)</f>
        <v>277238.6</v>
      </c>
      <c r="C19" s="2">
        <f>SUM('Січень2019 р.'!C19+'Лютий 19 р.'!C19)</f>
        <v>64943.08</v>
      </c>
      <c r="D19" s="2">
        <f>SUM('Січень2019 р.'!D19+'Лютий 19 р.'!D19)</f>
        <v>342181.68</v>
      </c>
      <c r="E19" s="2">
        <f>SUM('Січень2019 р.'!E19+'Лютий 19 р.'!E19)</f>
        <v>75612.5</v>
      </c>
      <c r="F19" s="2">
        <f>SUM('Січень2019 р.'!F19+'Лютий 19 р.'!F19)</f>
        <v>76474.76999999999</v>
      </c>
      <c r="G19" s="2">
        <f>SUM('Січень2019 р.'!G19+'Лютий 19 р.'!G19)</f>
        <v>22569</v>
      </c>
      <c r="H19" s="2">
        <f>SUM('Січень2019 р.'!H19+'Лютий 19 р.'!H19)</f>
        <v>3732</v>
      </c>
      <c r="I19" s="2">
        <f>SUM('Січень2019 р.'!I19+'Лютий 19 р.'!I19)</f>
        <v>4219.09</v>
      </c>
      <c r="J19" s="2">
        <f>SUM('Січень2019 р.'!J19+'Лютий 19 р.'!J19)</f>
        <v>0</v>
      </c>
      <c r="K19" s="2">
        <f>SUM('Січень2019 р.'!K19+'Лютий 19 р.'!K19)</f>
        <v>0</v>
      </c>
      <c r="L19" s="2">
        <f>SUM('Січень2019 р.'!L19+'Лютий 19 р.'!L19)</f>
        <v>0</v>
      </c>
      <c r="M19" s="2">
        <f>SUM('Січень2019 р.'!M19+'Лютий 19 р.'!M19)</f>
        <v>0</v>
      </c>
      <c r="N19" s="2">
        <f>SUM('Січень2019 р.'!N19+'Лютий 19 р.'!N19)</f>
        <v>986.39</v>
      </c>
      <c r="O19" s="2">
        <f>SUM('Січень2019 р.'!O19+'Лютий 19 р.'!O19)</f>
        <v>44968.29</v>
      </c>
      <c r="P19" s="2">
        <f>SUM('Січень2019 р.'!P19+'Лютий 19 р.'!P19)</f>
        <v>0</v>
      </c>
      <c r="Q19" s="2">
        <f>SUM('Січень2019 р.'!Q19+'Лютий 19 р.'!Q19)</f>
        <v>0</v>
      </c>
      <c r="R19" s="2">
        <f>SUM('Січень2019 р.'!R19+'Лютий 19 р.'!R19)</f>
        <v>3784.85</v>
      </c>
      <c r="S19" s="2">
        <f>SUM('Січень2019 р.'!S19+'Лютий 19 р.'!S19)</f>
        <v>2245.94</v>
      </c>
      <c r="T19" s="2">
        <f>SUM('Січень2019 р.'!T19+'Лютий 19 р.'!T19)</f>
        <v>38937.5</v>
      </c>
      <c r="U19" s="2">
        <f>SUM('Січень2019 р.'!U19+'Лютий 19 р.'!U19)</f>
        <v>0</v>
      </c>
      <c r="V19" s="2">
        <f>SUM('Січень2019 р.'!V19+'Лютий 19 р.'!V19)</f>
        <v>0</v>
      </c>
      <c r="W19" s="2">
        <f>SUM('Січень2019 р.'!W19+'Лютий 19 р.'!W19)</f>
        <v>0</v>
      </c>
      <c r="X19" s="2">
        <f>SUM('Січень2019 р.'!X19+'Лютий 19 р.'!X19)</f>
        <v>494268.95</v>
      </c>
    </row>
    <row r="20" spans="1:24" ht="12.75">
      <c r="A20" s="30" t="s">
        <v>15</v>
      </c>
      <c r="B20" s="2">
        <f>SUM('Січень2019 р.'!B20+'Лютий 19 р.'!B20)</f>
        <v>346401.77</v>
      </c>
      <c r="C20" s="2">
        <f>SUM('Січень2019 р.'!C20+'Лютий 19 р.'!C20)</f>
        <v>119197.47</v>
      </c>
      <c r="D20" s="2">
        <f>SUM('Січень2019 р.'!D20+'Лютий 19 р.'!D20)</f>
        <v>465599.24</v>
      </c>
      <c r="E20" s="2">
        <f>SUM('Січень2019 р.'!E20+'Лютий 19 р.'!E20)</f>
        <v>102880.4</v>
      </c>
      <c r="F20" s="2">
        <f>SUM('Січень2019 р.'!F20+'Лютий 19 р.'!F20)</f>
        <v>109848.71999999999</v>
      </c>
      <c r="G20" s="2">
        <f>SUM('Січень2019 р.'!G20+'Лютий 19 р.'!G20)</f>
        <v>16864</v>
      </c>
      <c r="H20" s="2">
        <f>SUM('Січень2019 р.'!H20+'Лютий 19 р.'!H20)</f>
        <v>7181.62</v>
      </c>
      <c r="I20" s="2">
        <f>SUM('Січень2019 р.'!I20+'Лютий 19 р.'!I20)</f>
        <v>6123.62</v>
      </c>
      <c r="J20" s="2">
        <f>SUM('Січень2019 р.'!J20+'Лютий 19 р.'!J20)</f>
        <v>0</v>
      </c>
      <c r="K20" s="2">
        <f>SUM('Січень2019 р.'!K20+'Лютий 19 р.'!K20)</f>
        <v>0</v>
      </c>
      <c r="L20" s="2">
        <f>SUM('Січень2019 р.'!L20+'Лютий 19 р.'!L20)</f>
        <v>0</v>
      </c>
      <c r="M20" s="2">
        <f>SUM('Січень2019 р.'!M20+'Лютий 19 р.'!M20)</f>
        <v>0</v>
      </c>
      <c r="N20" s="2">
        <f>SUM('Січень2019 р.'!N20+'Лютий 19 р.'!N20)</f>
        <v>0</v>
      </c>
      <c r="O20" s="2">
        <f>SUM('Січень2019 р.'!O20+'Лютий 19 р.'!O20)</f>
        <v>79679.48</v>
      </c>
      <c r="P20" s="2">
        <f>SUM('Січень2019 р.'!P20+'Лютий 19 р.'!P20)</f>
        <v>0</v>
      </c>
      <c r="Q20" s="2">
        <f>SUM('Січень2019 р.'!Q20+'Лютий 19 р.'!Q20)</f>
        <v>0</v>
      </c>
      <c r="R20" s="2">
        <f>SUM('Січень2019 р.'!R20+'Лютий 19 р.'!R20)</f>
        <v>5629.97</v>
      </c>
      <c r="S20" s="2">
        <f>SUM('Січень2019 р.'!S20+'Лютий 19 р.'!S20)</f>
        <v>74049.51</v>
      </c>
      <c r="T20" s="2">
        <f>SUM('Січень2019 р.'!T20+'Лютий 19 р.'!T20)</f>
        <v>0</v>
      </c>
      <c r="U20" s="2">
        <f>SUM('Січень2019 р.'!U20+'Лютий 19 р.'!U20)</f>
        <v>0</v>
      </c>
      <c r="V20" s="2">
        <f>SUM('Січень2019 р.'!V20+'Лютий 19 р.'!V20)</f>
        <v>0</v>
      </c>
      <c r="W20" s="2">
        <f>SUM('Січень2019 р.'!W20+'Лютий 19 р.'!W20)</f>
        <v>0</v>
      </c>
      <c r="X20" s="2">
        <f>SUM('Січень2019 р.'!X20+'Лютий 19 р.'!X20)</f>
        <v>678328.3600000001</v>
      </c>
    </row>
    <row r="21" spans="1:24" ht="15">
      <c r="A21" s="37" t="s">
        <v>38</v>
      </c>
      <c r="B21" s="2">
        <f>SUM('Січень2019 р.'!B21+'Лютий 19 р.'!B21)</f>
        <v>127259.62</v>
      </c>
      <c r="C21" s="2">
        <f>SUM('Січень2019 р.'!C21+'Лютий 19 р.'!C21)</f>
        <v>52115.15</v>
      </c>
      <c r="D21" s="2">
        <f>SUM('Січень2019 р.'!D21+'Лютий 19 р.'!D21)</f>
        <v>179374.77000000002</v>
      </c>
      <c r="E21" s="2">
        <f>SUM('Січень2019 р.'!E21+'Лютий 19 р.'!E21)</f>
        <v>39636.06</v>
      </c>
      <c r="F21" s="2">
        <f>SUM('Січень2019 р.'!F21+'Лютий 19 р.'!F21)</f>
        <v>142121.43000000002</v>
      </c>
      <c r="G21" s="2">
        <f>SUM('Січень2019 р.'!G21+'Лютий 19 р.'!G21)</f>
        <v>0</v>
      </c>
      <c r="H21" s="2">
        <f>SUM('Січень2019 р.'!H21+'Лютий 19 р.'!H21)</f>
        <v>2354.96</v>
      </c>
      <c r="I21" s="2">
        <f>SUM('Січень2019 р.'!I21+'Лютий 19 р.'!I21)</f>
        <v>5510.85</v>
      </c>
      <c r="J21" s="2">
        <f>SUM('Січень2019 р.'!J21+'Лютий 19 р.'!J21)</f>
        <v>0</v>
      </c>
      <c r="K21" s="2">
        <f>SUM('Січень2019 р.'!K21+'Лютий 19 р.'!K21)</f>
        <v>0</v>
      </c>
      <c r="L21" s="2">
        <f>SUM('Січень2019 р.'!L21+'Лютий 19 р.'!L21)</f>
        <v>0</v>
      </c>
      <c r="M21" s="2">
        <f>SUM('Січень2019 р.'!M21+'Лютий 19 р.'!M21)</f>
        <v>0</v>
      </c>
      <c r="N21" s="2">
        <f>SUM('Січень2019 р.'!N21+'Лютий 19 р.'!N21)</f>
        <v>0</v>
      </c>
      <c r="O21" s="2">
        <f>SUM('Січень2019 р.'!O21+'Лютий 19 р.'!O21)</f>
        <v>134255.62</v>
      </c>
      <c r="P21" s="2">
        <f>SUM('Січень2019 р.'!P21+'Лютий 19 р.'!P21)</f>
        <v>0</v>
      </c>
      <c r="Q21" s="2">
        <f>SUM('Січень2019 р.'!Q21+'Лютий 19 р.'!Q21)</f>
        <v>0</v>
      </c>
      <c r="R21" s="2">
        <f>SUM('Січень2019 р.'!R21+'Лютий 19 р.'!R21)</f>
        <v>11837.14</v>
      </c>
      <c r="S21" s="2">
        <f>SUM('Січень2019 р.'!S21+'Лютий 19 р.'!S21)</f>
        <v>122418.48</v>
      </c>
      <c r="T21" s="2">
        <f>SUM('Січень2019 р.'!T21+'Лютий 19 р.'!T21)</f>
        <v>0</v>
      </c>
      <c r="U21" s="2">
        <f>SUM('Січень2019 р.'!U21+'Лютий 19 р.'!U21)</f>
        <v>0</v>
      </c>
      <c r="V21" s="2">
        <f>SUM('Січень2019 р.'!V21+'Лютий 19 р.'!V21)</f>
        <v>0</v>
      </c>
      <c r="W21" s="2">
        <f>SUM('Січень2019 р.'!W21+'Лютий 19 р.'!W21)</f>
        <v>0</v>
      </c>
      <c r="X21" s="2">
        <f>SUM('Січень2019 р.'!X21+'Лютий 19 р.'!X21)</f>
        <v>361132.26</v>
      </c>
    </row>
    <row r="22" spans="1:24" ht="12.75">
      <c r="A22" s="30" t="s">
        <v>16</v>
      </c>
      <c r="B22" s="2">
        <f>SUM('Січень2019 р.'!B22+'Лютий 19 р.'!B22)</f>
        <v>195334.93</v>
      </c>
      <c r="C22" s="2">
        <f>SUM('Січень2019 р.'!C22+'Лютий 19 р.'!C22)</f>
        <v>26766.92</v>
      </c>
      <c r="D22" s="2">
        <f>SUM('Січень2019 р.'!D22+'Лютий 19 р.'!D22)</f>
        <v>222101.85</v>
      </c>
      <c r="E22" s="2">
        <f>SUM('Січень2019 р.'!E22+'Лютий 19 р.'!E22)</f>
        <v>49078.369999999995</v>
      </c>
      <c r="F22" s="2">
        <f>SUM('Січень2019 р.'!F22+'Лютий 19 р.'!F22)</f>
        <v>45983.090000000004</v>
      </c>
      <c r="G22" s="2">
        <f>SUM('Січень2019 р.'!G22+'Лютий 19 р.'!G22)</f>
        <v>0</v>
      </c>
      <c r="H22" s="2">
        <f>SUM('Січень2019 р.'!H22+'Лютий 19 р.'!H22)</f>
        <v>4691.18</v>
      </c>
      <c r="I22" s="2">
        <f>SUM('Січень2019 р.'!I22+'Лютий 19 р.'!I22)</f>
        <v>7551.98</v>
      </c>
      <c r="J22" s="2">
        <f>SUM('Січень2019 р.'!J22+'Лютий 19 р.'!J22)</f>
        <v>0</v>
      </c>
      <c r="K22" s="2">
        <f>SUM('Січень2019 р.'!K22+'Лютий 19 р.'!K22)</f>
        <v>0</v>
      </c>
      <c r="L22" s="2">
        <f>SUM('Січень2019 р.'!L22+'Лютий 19 р.'!L22)</f>
        <v>0</v>
      </c>
      <c r="M22" s="2">
        <f>SUM('Січень2019 р.'!M22+'Лютий 19 р.'!M22)</f>
        <v>0</v>
      </c>
      <c r="N22" s="2">
        <f>SUM('Січень2019 р.'!N22+'Лютий 19 р.'!N22)</f>
        <v>0</v>
      </c>
      <c r="O22" s="2">
        <f>SUM('Січень2019 р.'!O22+'Лютий 19 р.'!O22)</f>
        <v>33739.93</v>
      </c>
      <c r="P22" s="2">
        <f>SUM('Січень2019 р.'!P22+'Лютий 19 р.'!P22)</f>
        <v>0</v>
      </c>
      <c r="Q22" s="2">
        <f>SUM('Січень2019 р.'!Q22+'Лютий 19 р.'!Q22)</f>
        <v>0</v>
      </c>
      <c r="R22" s="2">
        <f>SUM('Січень2019 р.'!R22+'Лютий 19 р.'!R22)</f>
        <v>1860.89</v>
      </c>
      <c r="S22" s="2">
        <f>SUM('Січень2019 р.'!S22+'Лютий 19 р.'!S22)</f>
        <v>31879.04</v>
      </c>
      <c r="T22" s="2">
        <f>SUM('Січень2019 р.'!T22+'Лютий 19 р.'!T22)</f>
        <v>0</v>
      </c>
      <c r="U22" s="2">
        <f>SUM('Січень2019 р.'!U22+'Лютий 19 р.'!U22)</f>
        <v>0</v>
      </c>
      <c r="V22" s="2">
        <f>SUM('Січень2019 р.'!V22+'Лютий 19 р.'!V22)</f>
        <v>0</v>
      </c>
      <c r="W22" s="2">
        <f>SUM('Січень2019 р.'!W22+'Лютий 19 р.'!W22)</f>
        <v>0</v>
      </c>
      <c r="X22" s="2">
        <f>SUM('Січень2019 р.'!X22+'Лютий 19 р.'!X22)</f>
        <v>317163.31</v>
      </c>
    </row>
    <row r="23" spans="1:24" ht="12.75">
      <c r="A23" s="30" t="s">
        <v>17</v>
      </c>
      <c r="B23" s="2">
        <f>SUM('Січень2019 р.'!B23+'Лютий 19 р.'!B23)</f>
        <v>441090.51</v>
      </c>
      <c r="C23" s="2">
        <f>SUM('Січень2019 р.'!C23+'Лютий 19 р.'!C23)</f>
        <v>118434.9</v>
      </c>
      <c r="D23" s="2">
        <f>SUM('Січень2019 р.'!D23+'Лютий 19 р.'!D23)</f>
        <v>559525.41</v>
      </c>
      <c r="E23" s="2">
        <f>SUM('Січень2019 р.'!E23+'Лютий 19 р.'!E23)</f>
        <v>123645.51000000001</v>
      </c>
      <c r="F23" s="2">
        <f>SUM('Січень2019 р.'!F23+'Лютий 19 р.'!F23)</f>
        <v>444007.52</v>
      </c>
      <c r="G23" s="2">
        <f>SUM('Січень2019 р.'!G23+'Лютий 19 р.'!G23)</f>
        <v>53530</v>
      </c>
      <c r="H23" s="2">
        <f>SUM('Січень2019 р.'!H23+'Лютий 19 р.'!H23)</f>
        <v>37526.65</v>
      </c>
      <c r="I23" s="2">
        <f>SUM('Січень2019 р.'!I23+'Лютий 19 р.'!I23)</f>
        <v>2904.75</v>
      </c>
      <c r="J23" s="2">
        <f>SUM('Січень2019 р.'!J23+'Лютий 19 р.'!J23)</f>
        <v>0</v>
      </c>
      <c r="K23" s="2">
        <f>SUM('Січень2019 р.'!K23+'Лютий 19 р.'!K23)</f>
        <v>0</v>
      </c>
      <c r="L23" s="2">
        <f>SUM('Січень2019 р.'!L23+'Лютий 19 р.'!L23)</f>
        <v>0</v>
      </c>
      <c r="M23" s="2">
        <f>SUM('Січень2019 р.'!M23+'Лютий 19 р.'!M23)</f>
        <v>0</v>
      </c>
      <c r="N23" s="2">
        <f>SUM('Січень2019 р.'!N23+'Лютий 19 р.'!N23)</f>
        <v>0</v>
      </c>
      <c r="O23" s="2">
        <f>SUM('Січень2019 р.'!O23+'Лютий 19 р.'!O23)</f>
        <v>350046.12</v>
      </c>
      <c r="P23" s="2">
        <f>SUM('Січень2019 р.'!P23+'Лютий 19 р.'!P23)</f>
        <v>340000</v>
      </c>
      <c r="Q23" s="2">
        <f>SUM('Січень2019 р.'!Q23+'Лютий 19 р.'!Q23)</f>
        <v>0</v>
      </c>
      <c r="R23" s="2">
        <f>SUM('Січень2019 р.'!R23+'Лютий 19 р.'!R23)</f>
        <v>9966.79</v>
      </c>
      <c r="S23" s="2">
        <f>SUM('Січень2019 р.'!S23+'Лютий 19 р.'!S23)</f>
        <v>0</v>
      </c>
      <c r="T23" s="2">
        <f>SUM('Січень2019 р.'!T23+'Лютий 19 р.'!T23)</f>
        <v>79.33</v>
      </c>
      <c r="U23" s="2">
        <f>SUM('Січень2019 р.'!U23+'Лютий 19 р.'!U23)</f>
        <v>0</v>
      </c>
      <c r="V23" s="2">
        <f>SUM('Січень2019 р.'!V23+'Лютий 19 р.'!V23)</f>
        <v>0</v>
      </c>
      <c r="W23" s="2">
        <f>SUM('Січень2019 р.'!W23+'Лютий 19 р.'!W23)</f>
        <v>0</v>
      </c>
      <c r="X23" s="2">
        <f>SUM('Січень2019 р.'!X23+'Лютий 19 р.'!X23)</f>
        <v>1127178.44</v>
      </c>
    </row>
    <row r="24" spans="1:24" ht="12.75">
      <c r="A24" s="30" t="s">
        <v>18</v>
      </c>
      <c r="B24" s="2">
        <f>SUM('Січень2019 р.'!B24+'Лютий 19 р.'!B24)</f>
        <v>224007.40000000002</v>
      </c>
      <c r="C24" s="2">
        <f>SUM('Січень2019 р.'!C24+'Лютий 19 р.'!C24)</f>
        <v>66999.51000000001</v>
      </c>
      <c r="D24" s="2">
        <f>SUM('Січень2019 р.'!D24+'Лютий 19 р.'!D24)</f>
        <v>291006.91000000003</v>
      </c>
      <c r="E24" s="2">
        <f>SUM('Січень2019 р.'!E24+'Лютий 19 р.'!E24)</f>
        <v>64299.92</v>
      </c>
      <c r="F24" s="2">
        <f>SUM('Січень2019 р.'!F24+'Лютий 19 р.'!F24)</f>
        <v>114446.82</v>
      </c>
      <c r="G24" s="2">
        <f>SUM('Січень2019 р.'!G24+'Лютий 19 р.'!G24)</f>
        <v>13362</v>
      </c>
      <c r="H24" s="2">
        <f>SUM('Січень2019 р.'!H24+'Лютий 19 р.'!H24)</f>
        <v>11883.06</v>
      </c>
      <c r="I24" s="2">
        <f>SUM('Січень2019 р.'!I24+'Лютий 19 р.'!I24)</f>
        <v>12995.689999999999</v>
      </c>
      <c r="J24" s="2">
        <f>SUM('Січень2019 р.'!J24+'Лютий 19 р.'!J24)</f>
        <v>0</v>
      </c>
      <c r="K24" s="2">
        <f>SUM('Січень2019 р.'!K24+'Лютий 19 р.'!K24)</f>
        <v>0</v>
      </c>
      <c r="L24" s="2">
        <f>SUM('Січень2019 р.'!L24+'Лютий 19 р.'!L24)</f>
        <v>0</v>
      </c>
      <c r="M24" s="2">
        <f>SUM('Січень2019 р.'!M24+'Лютий 19 р.'!M24)</f>
        <v>0</v>
      </c>
      <c r="N24" s="2">
        <f>SUM('Січень2019 р.'!N24+'Лютий 19 р.'!N24)</f>
        <v>0</v>
      </c>
      <c r="O24" s="2">
        <f>SUM('Січень2019 р.'!O24+'Лютий 19 р.'!O24)</f>
        <v>76206.07</v>
      </c>
      <c r="P24" s="2">
        <f>SUM('Січень2019 р.'!P24+'Лютий 19 р.'!P24)</f>
        <v>0</v>
      </c>
      <c r="Q24" s="2">
        <f>SUM('Січень2019 р.'!Q24+'Лютий 19 р.'!Q24)</f>
        <v>0</v>
      </c>
      <c r="R24" s="2">
        <f>SUM('Січень2019 р.'!R24+'Лютий 19 р.'!R24)</f>
        <v>5096.97</v>
      </c>
      <c r="S24" s="2">
        <f>SUM('Січень2019 р.'!S24+'Лютий 19 р.'!S24)</f>
        <v>71109.1</v>
      </c>
      <c r="T24" s="2">
        <f>SUM('Січень2019 р.'!T24+'Лютий 19 р.'!T24)</f>
        <v>0</v>
      </c>
      <c r="U24" s="2">
        <f>SUM('Січень2019 р.'!U24+'Лютий 19 р.'!U24)</f>
        <v>0</v>
      </c>
      <c r="V24" s="2">
        <f>SUM('Січень2019 р.'!V24+'Лютий 19 р.'!V24)</f>
        <v>0</v>
      </c>
      <c r="W24" s="2">
        <f>SUM('Січень2019 р.'!W24+'Лютий 19 р.'!W24)</f>
        <v>0</v>
      </c>
      <c r="X24" s="2">
        <f>SUM('Січень2019 р.'!X24+'Лютий 19 р.'!X24)</f>
        <v>469753.65</v>
      </c>
    </row>
    <row r="25" spans="1:24" ht="12.75">
      <c r="A25" s="30" t="s">
        <v>27</v>
      </c>
      <c r="B25" s="2">
        <f>SUM('Січень2019 р.'!B25+'Лютий 19 р.'!B25)</f>
        <v>128281.78</v>
      </c>
      <c r="C25" s="2">
        <f>SUM('Січень2019 р.'!C25+'Лютий 19 р.'!C25)</f>
        <v>44048.009999999995</v>
      </c>
      <c r="D25" s="2">
        <f>SUM('Січень2019 р.'!D25+'Лютий 19 р.'!D25)</f>
        <v>172329.78999999998</v>
      </c>
      <c r="E25" s="2">
        <f>SUM('Січень2019 р.'!E25+'Лютий 19 р.'!E25)</f>
        <v>38076.53</v>
      </c>
      <c r="F25" s="2">
        <f>SUM('Січень2019 р.'!F25+'Лютий 19 р.'!F25)</f>
        <v>61987.979999999996</v>
      </c>
      <c r="G25" s="2">
        <f>SUM('Січень2019 р.'!G25+'Лютий 19 р.'!G25)</f>
        <v>0</v>
      </c>
      <c r="H25" s="2">
        <f>SUM('Січень2019 р.'!H25+'Лютий 19 р.'!H25)</f>
        <v>2027.38</v>
      </c>
      <c r="I25" s="2">
        <f>SUM('Січень2019 р.'!I25+'Лютий 19 р.'!I25)</f>
        <v>3437.09</v>
      </c>
      <c r="J25" s="2">
        <f>SUM('Січень2019 р.'!J25+'Лютий 19 р.'!J25)</f>
        <v>0</v>
      </c>
      <c r="K25" s="2">
        <f>SUM('Січень2019 р.'!K25+'Лютий 19 р.'!K25)</f>
        <v>0</v>
      </c>
      <c r="L25" s="2">
        <f>SUM('Січень2019 р.'!L25+'Лютий 19 р.'!L25)</f>
        <v>0</v>
      </c>
      <c r="M25" s="2">
        <f>SUM('Січень2019 р.'!M25+'Лютий 19 р.'!M25)</f>
        <v>0</v>
      </c>
      <c r="N25" s="2">
        <f>SUM('Січень2019 р.'!N25+'Лютий 19 р.'!N25)</f>
        <v>0</v>
      </c>
      <c r="O25" s="2">
        <f>SUM('Січень2019 р.'!O25+'Лютий 19 р.'!O25)</f>
        <v>56523.509999999995</v>
      </c>
      <c r="P25" s="2">
        <f>SUM('Січень2019 р.'!P25+'Лютий 19 р.'!P25)</f>
        <v>0</v>
      </c>
      <c r="Q25" s="2">
        <f>SUM('Січень2019 р.'!Q25+'Лютий 19 р.'!Q25)</f>
        <v>0</v>
      </c>
      <c r="R25" s="2">
        <f>SUM('Січень2019 р.'!R25+'Лютий 19 р.'!R25)</f>
        <v>3721.77</v>
      </c>
      <c r="S25" s="2">
        <f>SUM('Січень2019 р.'!S25+'Лютий 19 р.'!S25)</f>
        <v>52801.74</v>
      </c>
      <c r="T25" s="2">
        <f>SUM('Січень2019 р.'!T25+'Лютий 19 р.'!T25)</f>
        <v>0</v>
      </c>
      <c r="U25" s="2">
        <f>SUM('Січень2019 р.'!U25+'Лютий 19 р.'!U25)</f>
        <v>0</v>
      </c>
      <c r="V25" s="2">
        <f>SUM('Січень2019 р.'!V25+'Лютий 19 р.'!V25)</f>
        <v>0</v>
      </c>
      <c r="W25" s="2">
        <f>SUM('Січень2019 р.'!W25+'Лютий 19 р.'!W25)</f>
        <v>0</v>
      </c>
      <c r="X25" s="2">
        <f>SUM('Січень2019 р.'!X25+'Лютий 19 р.'!X25)</f>
        <v>272394.3</v>
      </c>
    </row>
    <row r="26" spans="1:24" ht="12.75">
      <c r="A26" s="30" t="s">
        <v>33</v>
      </c>
      <c r="B26" s="2">
        <f>SUM('Січень2019 р.'!B26+'Лютий 19 р.'!B26)</f>
        <v>41088.39</v>
      </c>
      <c r="C26" s="2">
        <f>SUM('Січень2019 р.'!C26+'Лютий 19 р.'!C26)</f>
        <v>0</v>
      </c>
      <c r="D26" s="2">
        <f>SUM('Січень2019 р.'!D26+'Лютий 19 р.'!D26)</f>
        <v>41088.39</v>
      </c>
      <c r="E26" s="2">
        <f>SUM('Січень2019 р.'!E26+'Лютий 19 р.'!E26)</f>
        <v>9080.59</v>
      </c>
      <c r="F26" s="2">
        <f>SUM('Січень2019 р.'!F26+'Лютий 19 р.'!F26)</f>
        <v>958.66</v>
      </c>
      <c r="G26" s="2">
        <f>SUM('Січень2019 р.'!G26+'Лютий 19 р.'!G26)</f>
        <v>0</v>
      </c>
      <c r="H26" s="2">
        <f>SUM('Січень2019 р.'!H26+'Лютий 19 р.'!H26)</f>
        <v>958.66</v>
      </c>
      <c r="I26" s="2">
        <f>SUM('Січень2019 р.'!I26+'Лютий 19 р.'!I26)</f>
        <v>0</v>
      </c>
      <c r="J26" s="2">
        <f>SUM('Січень2019 р.'!J26+'Лютий 19 р.'!J26)</f>
        <v>0</v>
      </c>
      <c r="K26" s="2">
        <f>SUM('Січень2019 р.'!K26+'Лютий 19 р.'!K26)</f>
        <v>0</v>
      </c>
      <c r="L26" s="2">
        <f>SUM('Січень2019 р.'!L26+'Лютий 19 р.'!L26)</f>
        <v>0</v>
      </c>
      <c r="M26" s="2">
        <f>SUM('Січень2019 р.'!M26+'Лютий 19 р.'!M26)</f>
        <v>0</v>
      </c>
      <c r="N26" s="2">
        <f>SUM('Січень2019 р.'!N26+'Лютий 19 р.'!N26)</f>
        <v>0</v>
      </c>
      <c r="O26" s="2">
        <f>SUM('Січень2019 р.'!O26+'Лютий 19 р.'!O26)</f>
        <v>0</v>
      </c>
      <c r="P26" s="2">
        <f>SUM('Січень2019 р.'!P26+'Лютий 19 р.'!P26)</f>
        <v>0</v>
      </c>
      <c r="Q26" s="2">
        <f>SUM('Січень2019 р.'!Q26+'Лютий 19 р.'!Q26)</f>
        <v>0</v>
      </c>
      <c r="R26" s="2">
        <f>SUM('Січень2019 р.'!R26+'Лютий 19 р.'!R26)</f>
        <v>0</v>
      </c>
      <c r="S26" s="2">
        <f>SUM('Січень2019 р.'!S26+'Лютий 19 р.'!S26)</f>
        <v>0</v>
      </c>
      <c r="T26" s="2">
        <f>SUM('Січень2019 р.'!T26+'Лютий 19 р.'!T26)</f>
        <v>0</v>
      </c>
      <c r="U26" s="2">
        <f>SUM('Січень2019 р.'!U26+'Лютий 19 р.'!U26)</f>
        <v>0</v>
      </c>
      <c r="V26" s="2">
        <f>SUM('Січень2019 р.'!V26+'Лютий 19 р.'!V26)</f>
        <v>0</v>
      </c>
      <c r="W26" s="2">
        <f>SUM('Січень2019 р.'!W26+'Лютий 19 р.'!W26)</f>
        <v>0</v>
      </c>
      <c r="X26" s="2">
        <f>SUM('Січень2019 р.'!X26+'Лютий 19 р.'!X26)</f>
        <v>51127.64</v>
      </c>
    </row>
    <row r="27" spans="1:24" ht="12.75">
      <c r="A27" s="30" t="s">
        <v>19</v>
      </c>
      <c r="B27" s="2">
        <f>SUM('Січень2019 р.'!B27+'Лютий 19 р.'!B27)</f>
        <v>154596.45</v>
      </c>
      <c r="C27" s="2">
        <f>SUM('Січень2019 р.'!C27+'Лютий 19 р.'!C27)</f>
        <v>70334.67</v>
      </c>
      <c r="D27" s="2">
        <f>SUM('Січень2019 р.'!D27+'Лютий 19 р.'!D27)</f>
        <v>224931.12</v>
      </c>
      <c r="E27" s="2">
        <f>SUM('Січень2019 р.'!E27+'Лютий 19 р.'!E27)</f>
        <v>49410.520000000004</v>
      </c>
      <c r="F27" s="2">
        <f>SUM('Січень2019 р.'!F27+'Лютий 19 р.'!F27)</f>
        <v>103406.99</v>
      </c>
      <c r="G27" s="2">
        <f>SUM('Січень2019 р.'!G27+'Лютий 19 р.'!G27)</f>
        <v>0</v>
      </c>
      <c r="H27" s="2">
        <f>SUM('Січень2019 р.'!H27+'Лютий 19 р.'!H27)</f>
        <v>1154.32</v>
      </c>
      <c r="I27" s="2">
        <f>SUM('Січень2019 р.'!I27+'Лютий 19 р.'!I27)</f>
        <v>5433.39</v>
      </c>
      <c r="J27" s="2">
        <f>SUM('Січень2019 р.'!J27+'Лютий 19 р.'!J27)</f>
        <v>0</v>
      </c>
      <c r="K27" s="2">
        <f>SUM('Січень2019 р.'!K27+'Лютий 19 р.'!K27)</f>
        <v>0</v>
      </c>
      <c r="L27" s="2">
        <f>SUM('Січень2019 р.'!L27+'Лютий 19 р.'!L27)</f>
        <v>0</v>
      </c>
      <c r="M27" s="2">
        <f>SUM('Січень2019 р.'!M27+'Лютий 19 р.'!M27)</f>
        <v>0</v>
      </c>
      <c r="N27" s="2">
        <f>SUM('Січень2019 р.'!N27+'Лютий 19 р.'!N27)</f>
        <v>1188.98</v>
      </c>
      <c r="O27" s="2">
        <f>SUM('Січень2019 р.'!O27+'Лютий 19 р.'!O27)</f>
        <v>95630.3</v>
      </c>
      <c r="P27" s="2">
        <f>SUM('Січень2019 р.'!P27+'Лютий 19 р.'!P27)</f>
        <v>0</v>
      </c>
      <c r="Q27" s="2">
        <f>SUM('Січень2019 р.'!Q27+'Лютий 19 р.'!Q27)</f>
        <v>0</v>
      </c>
      <c r="R27" s="2">
        <f>SUM('Січень2019 р.'!R27+'Лютий 19 р.'!R27)</f>
        <v>5984.81</v>
      </c>
      <c r="S27" s="2">
        <f>SUM('Січень2019 р.'!S27+'Лютий 19 р.'!S27)</f>
        <v>89645.49</v>
      </c>
      <c r="T27" s="2">
        <f>SUM('Січень2019 р.'!T27+'Лютий 19 р.'!T27)</f>
        <v>0</v>
      </c>
      <c r="U27" s="2">
        <f>SUM('Січень2019 р.'!U27+'Лютий 19 р.'!U27)</f>
        <v>0</v>
      </c>
      <c r="V27" s="2">
        <f>SUM('Січень2019 р.'!V27+'Лютий 19 р.'!V27)</f>
        <v>0</v>
      </c>
      <c r="W27" s="2">
        <f>SUM('Січень2019 р.'!W27+'Лютий 19 р.'!W27)</f>
        <v>0</v>
      </c>
      <c r="X27" s="2">
        <f>SUM('Січень2019 р.'!X27+'Лютий 19 р.'!X27)</f>
        <v>377748.63</v>
      </c>
    </row>
    <row r="28" spans="1:24" ht="12.75">
      <c r="A28" s="30" t="s">
        <v>20</v>
      </c>
      <c r="B28" s="2">
        <f>SUM('Січень2019 р.'!B28+'Лютий 19 р.'!B28)</f>
        <v>0</v>
      </c>
      <c r="C28" s="2">
        <f>SUM('Січень2019 р.'!C28+'Лютий 19 р.'!C28)</f>
        <v>0</v>
      </c>
      <c r="D28" s="2">
        <f>SUM('Січень2019 р.'!D28+'Лютий 19 р.'!D28)</f>
        <v>0</v>
      </c>
      <c r="E28" s="2">
        <f>SUM('Січень2019 р.'!E28+'Лютий 19 р.'!E28)</f>
        <v>0</v>
      </c>
      <c r="F28" s="2">
        <f>SUM('Січень2019 р.'!F28+'Лютий 19 р.'!F28)</f>
        <v>0</v>
      </c>
      <c r="G28" s="2">
        <f>SUM('Січень2019 р.'!G28+'Лютий 19 р.'!G28)</f>
        <v>0</v>
      </c>
      <c r="H28" s="2">
        <f>SUM('Січень2019 р.'!H28+'Лютий 19 р.'!H28)</f>
        <v>0</v>
      </c>
      <c r="I28" s="2">
        <f>SUM('Січень2019 р.'!I28+'Лютий 19 р.'!I28)</f>
        <v>0</v>
      </c>
      <c r="J28" s="2">
        <f>SUM('Січень2019 р.'!J28+'Лютий 19 р.'!J28)</f>
        <v>0</v>
      </c>
      <c r="K28" s="2">
        <f>SUM('Січень2019 р.'!K28+'Лютий 19 р.'!K28)</f>
        <v>0</v>
      </c>
      <c r="L28" s="2">
        <f>SUM('Січень2019 р.'!L28+'Лютий 19 р.'!L28)</f>
        <v>0</v>
      </c>
      <c r="M28" s="2">
        <f>SUM('Січень2019 р.'!M28+'Лютий 19 р.'!M28)</f>
        <v>0</v>
      </c>
      <c r="N28" s="2">
        <f>SUM('Січень2019 р.'!N28+'Лютий 19 р.'!N28)</f>
        <v>0</v>
      </c>
      <c r="O28" s="2">
        <f>SUM('Січень2019 р.'!O28+'Лютий 19 р.'!O28)</f>
        <v>0</v>
      </c>
      <c r="P28" s="2">
        <f>SUM('Січень2019 р.'!P28+'Лютий 19 р.'!P28)</f>
        <v>0</v>
      </c>
      <c r="Q28" s="2">
        <f>SUM('Січень2019 р.'!Q28+'Лютий 19 р.'!Q28)</f>
        <v>0</v>
      </c>
      <c r="R28" s="2">
        <f>SUM('Січень2019 р.'!R28+'Лютий 19 р.'!R28)</f>
        <v>0</v>
      </c>
      <c r="S28" s="2">
        <f>SUM('Січень2019 р.'!S28+'Лютий 19 р.'!S28)</f>
        <v>0</v>
      </c>
      <c r="T28" s="2">
        <f>SUM('Січень2019 р.'!T28+'Лютий 19 р.'!T28)</f>
        <v>0</v>
      </c>
      <c r="U28" s="2">
        <f>SUM('Січень2019 р.'!U28+'Лютий 19 р.'!U28)</f>
        <v>0</v>
      </c>
      <c r="V28" s="2">
        <f>SUM('Січень2019 р.'!V28+'Лютий 19 р.'!V28)</f>
        <v>0</v>
      </c>
      <c r="W28" s="2">
        <f>SUM('Січень2019 р.'!W28+'Лютий 19 р.'!W28)</f>
        <v>0</v>
      </c>
      <c r="X28" s="2">
        <f>SUM('Січень2019 р.'!X28+'Лютий 19 р.'!X28)</f>
        <v>0</v>
      </c>
    </row>
    <row r="29" spans="1:24" ht="12.75">
      <c r="A29" s="30" t="s">
        <v>21</v>
      </c>
      <c r="B29" s="2">
        <f>SUM('Січень2019 р.'!B29+'Лютий 19 р.'!B29)</f>
        <v>338428.67000000004</v>
      </c>
      <c r="C29" s="2">
        <f>SUM('Січень2019 р.'!C29+'Лютий 19 р.'!C29)</f>
        <v>59574.6</v>
      </c>
      <c r="D29" s="2">
        <f>SUM('Січень2019 р.'!D29+'Лютий 19 р.'!D29)</f>
        <v>398003.27</v>
      </c>
      <c r="E29" s="2">
        <f>SUM('Січень2019 р.'!E29+'Лютий 19 р.'!E29)</f>
        <v>87953.85</v>
      </c>
      <c r="F29" s="2">
        <f>SUM('Січень2019 р.'!F29+'Лютий 19 р.'!F29)</f>
        <v>358907.74</v>
      </c>
      <c r="G29" s="2">
        <f>SUM('Січень2019 р.'!G29+'Лютий 19 р.'!G29)</f>
        <v>0</v>
      </c>
      <c r="H29" s="2">
        <f>SUM('Січень2019 р.'!H29+'Лютий 19 р.'!H29)</f>
        <v>7576.28</v>
      </c>
      <c r="I29" s="2">
        <f>SUM('Січень2019 р.'!I29+'Лютий 19 р.'!I29)</f>
        <v>1085.05</v>
      </c>
      <c r="J29" s="2">
        <f>SUM('Січень2019 р.'!J29+'Лютий 19 р.'!J29)</f>
        <v>0</v>
      </c>
      <c r="K29" s="2">
        <f>SUM('Січень2019 р.'!K29+'Лютий 19 р.'!K29)</f>
        <v>0</v>
      </c>
      <c r="L29" s="2">
        <f>SUM('Січень2019 р.'!L29+'Лютий 19 р.'!L29)</f>
        <v>0</v>
      </c>
      <c r="M29" s="2">
        <f>SUM('Січень2019 р.'!M29+'Лютий 19 р.'!M29)</f>
        <v>0</v>
      </c>
      <c r="N29" s="2">
        <f>SUM('Січень2019 р.'!N29+'Лютий 19 р.'!N29)</f>
        <v>210.84</v>
      </c>
      <c r="O29" s="2">
        <f>SUM('Січень2019 р.'!O29+'Лютий 19 р.'!O29)</f>
        <v>350035.57</v>
      </c>
      <c r="P29" s="2">
        <f>SUM('Січень2019 р.'!P29+'Лютий 19 р.'!P29)</f>
        <v>340000</v>
      </c>
      <c r="Q29" s="2">
        <f>SUM('Січень2019 р.'!Q29+'Лютий 19 р.'!Q29)</f>
        <v>2845.92</v>
      </c>
      <c r="R29" s="2">
        <f>SUM('Січень2019 р.'!R29+'Лютий 19 р.'!R29)</f>
        <v>7189.65</v>
      </c>
      <c r="S29" s="2">
        <f>SUM('Січень2019 р.'!S29+'Лютий 19 р.'!S29)</f>
        <v>0</v>
      </c>
      <c r="T29" s="2">
        <f>SUM('Січень2019 р.'!T29+'Лютий 19 р.'!T29)</f>
        <v>0</v>
      </c>
      <c r="U29" s="2">
        <f>SUM('Січень2019 р.'!U29+'Лютий 19 р.'!U29)</f>
        <v>0</v>
      </c>
      <c r="V29" s="2">
        <f>SUM('Січень2019 р.'!V29+'Лютий 19 р.'!V29)</f>
        <v>0</v>
      </c>
      <c r="W29" s="2">
        <f>SUM('Січень2019 р.'!W29+'Лютий 19 р.'!W29)</f>
        <v>0</v>
      </c>
      <c r="X29" s="2">
        <f>SUM('Січень2019 р.'!X29+'Лютий 19 р.'!X29)</f>
        <v>844864.86</v>
      </c>
    </row>
    <row r="30" spans="1:24" ht="12.75">
      <c r="A30" s="30" t="s">
        <v>22</v>
      </c>
      <c r="B30" s="2">
        <f>SUM('Січень2019 р.'!B30+'Лютий 19 р.'!B30)</f>
        <v>160816.39</v>
      </c>
      <c r="C30" s="2">
        <f>SUM('Січень2019 р.'!C30+'Лютий 19 р.'!C30)</f>
        <v>48221.009999999995</v>
      </c>
      <c r="D30" s="2">
        <f>SUM('Січень2019 р.'!D30+'Лютий 19 р.'!D30)</f>
        <v>209037.4</v>
      </c>
      <c r="E30" s="2">
        <f>SUM('Січень2019 р.'!E30+'Лютий 19 р.'!E30)</f>
        <v>46190.619999999995</v>
      </c>
      <c r="F30" s="2">
        <f>SUM('Січень2019 р.'!F30+'Лютий 19 р.'!F30)</f>
        <v>82004.54999999999</v>
      </c>
      <c r="G30" s="2">
        <f>SUM('Січень2019 р.'!G30+'Лютий 19 р.'!G30)</f>
        <v>0</v>
      </c>
      <c r="H30" s="2">
        <f>SUM('Січень2019 р.'!H30+'Лютий 19 р.'!H30)</f>
        <v>3609.4</v>
      </c>
      <c r="I30" s="2">
        <f>SUM('Січень2019 р.'!I30+'Лютий 19 р.'!I30)</f>
        <v>6778.75</v>
      </c>
      <c r="J30" s="2">
        <f>SUM('Січень2019 р.'!J30+'Лютий 19 р.'!J30)</f>
        <v>0</v>
      </c>
      <c r="K30" s="2">
        <f>SUM('Січень2019 р.'!K30+'Лютий 19 р.'!K30)</f>
        <v>0</v>
      </c>
      <c r="L30" s="2">
        <f>SUM('Січень2019 р.'!L30+'Лютий 19 р.'!L30)</f>
        <v>0</v>
      </c>
      <c r="M30" s="2">
        <f>SUM('Січень2019 р.'!M30+'Лютий 19 р.'!M30)</f>
        <v>0</v>
      </c>
      <c r="N30" s="2">
        <f>SUM('Січень2019 р.'!N30+'Лютий 19 р.'!N30)</f>
        <v>0</v>
      </c>
      <c r="O30" s="2">
        <f>SUM('Січень2019 р.'!O30+'Лютий 19 р.'!O30)</f>
        <v>71616.4</v>
      </c>
      <c r="P30" s="2">
        <f>SUM('Січень2019 р.'!P30+'Лютий 19 р.'!P30)</f>
        <v>0</v>
      </c>
      <c r="Q30" s="2">
        <f>SUM('Січень2019 р.'!Q30+'Лютий 19 р.'!Q30)</f>
        <v>0</v>
      </c>
      <c r="R30" s="2">
        <f>SUM('Січень2019 р.'!R30+'Лютий 19 р.'!R30)</f>
        <v>4179.11</v>
      </c>
      <c r="S30" s="2">
        <f>SUM('Січень2019 р.'!S30+'Лютий 19 р.'!S30)</f>
        <v>67437.29</v>
      </c>
      <c r="T30" s="2">
        <f>SUM('Січень2019 р.'!T30+'Лютий 19 р.'!T30)</f>
        <v>0</v>
      </c>
      <c r="U30" s="2">
        <f>SUM('Січень2019 р.'!U30+'Лютий 19 р.'!U30)</f>
        <v>0</v>
      </c>
      <c r="V30" s="2">
        <f>SUM('Січень2019 р.'!V30+'Лютий 19 р.'!V30)</f>
        <v>0</v>
      </c>
      <c r="W30" s="2">
        <f>SUM('Січень2019 р.'!W30+'Лютий 19 р.'!W30)</f>
        <v>0</v>
      </c>
      <c r="X30" s="2">
        <f>SUM('Січень2019 р.'!X30+'Лютий 19 р.'!X30)</f>
        <v>337232.56999999995</v>
      </c>
    </row>
    <row r="31" spans="1:24" ht="12.75">
      <c r="A31" s="30" t="s">
        <v>23</v>
      </c>
      <c r="B31" s="2">
        <f>SUM('Січень2019 р.'!B31+'Лютий 19 р.'!B31)</f>
        <v>360524.15</v>
      </c>
      <c r="C31" s="2">
        <f>SUM('Січень2019 р.'!C31+'Лютий 19 р.'!C31)</f>
        <v>121034.51000000001</v>
      </c>
      <c r="D31" s="2">
        <f>SUM('Січень2019 р.'!D31+'Лютий 19 р.'!D31)</f>
        <v>481558.66000000003</v>
      </c>
      <c r="E31" s="2">
        <f>SUM('Січень2019 р.'!E31+'Лютий 19 р.'!E31)</f>
        <v>106412.48999999999</v>
      </c>
      <c r="F31" s="2">
        <f>SUM('Січень2019 р.'!F31+'Лютий 19 р.'!F31)</f>
        <v>93894.02</v>
      </c>
      <c r="G31" s="2">
        <f>SUM('Січень2019 р.'!G31+'Лютий 19 р.'!G31)</f>
        <v>13491</v>
      </c>
      <c r="H31" s="2">
        <f>SUM('Січень2019 р.'!H31+'Лютий 19 р.'!H31)</f>
        <v>6115.599999999999</v>
      </c>
      <c r="I31" s="2">
        <f>SUM('Січень2019 р.'!I31+'Лютий 19 р.'!I31)</f>
        <v>5220.37</v>
      </c>
      <c r="J31" s="2">
        <f>SUM('Січень2019 р.'!J31+'Лютий 19 р.'!J31)</f>
        <v>0</v>
      </c>
      <c r="K31" s="2">
        <f>SUM('Січень2019 р.'!K31+'Лютий 19 р.'!K31)</f>
        <v>0</v>
      </c>
      <c r="L31" s="2">
        <f>SUM('Січень2019 р.'!L31+'Лютий 19 р.'!L31)</f>
        <v>0</v>
      </c>
      <c r="M31" s="2">
        <f>SUM('Січень2019 р.'!M31+'Лютий 19 р.'!M31)</f>
        <v>0</v>
      </c>
      <c r="N31" s="2">
        <f>SUM('Січень2019 р.'!N31+'Лютий 19 р.'!N31)</f>
        <v>1178.99</v>
      </c>
      <c r="O31" s="2">
        <f>SUM('Січень2019 р.'!O31+'Лютий 19 р.'!O31)</f>
        <v>67888.06</v>
      </c>
      <c r="P31" s="2">
        <f>SUM('Січень2019 р.'!P31+'Лютий 19 р.'!P31)</f>
        <v>0</v>
      </c>
      <c r="Q31" s="2">
        <f>SUM('Січень2019 р.'!Q31+'Лютий 19 р.'!Q31)</f>
        <v>0</v>
      </c>
      <c r="R31" s="2">
        <f>SUM('Січень2019 р.'!R31+'Лютий 19 р.'!R31)</f>
        <v>14414</v>
      </c>
      <c r="S31" s="2">
        <f>SUM('Січень2019 р.'!S31+'Лютий 19 р.'!S31)</f>
        <v>53474.06</v>
      </c>
      <c r="T31" s="2">
        <f>SUM('Січень2019 р.'!T31+'Лютий 19 р.'!T31)</f>
        <v>0</v>
      </c>
      <c r="U31" s="2">
        <f>SUM('Січень2019 р.'!U31+'Лютий 19 р.'!U31)</f>
        <v>0</v>
      </c>
      <c r="V31" s="2">
        <f>SUM('Січень2019 р.'!V31+'Лютий 19 р.'!V31)</f>
        <v>0</v>
      </c>
      <c r="W31" s="2">
        <f>SUM('Січень2019 р.'!W31+'Лютий 19 р.'!W31)</f>
        <v>0</v>
      </c>
      <c r="X31" s="2">
        <f>SUM('Січень2019 р.'!X31+'Лютий 19 р.'!X31)</f>
        <v>681865.17</v>
      </c>
    </row>
    <row r="32" spans="1:24" ht="12.75">
      <c r="A32" s="1"/>
      <c r="B32" s="2">
        <f>SUM('Січень2019 р.'!B32+'Лютий 19 р.'!B32)</f>
        <v>0</v>
      </c>
      <c r="C32" s="2">
        <f>SUM('Січень2019 р.'!C32+'Лютий 19 р.'!C32)</f>
        <v>0</v>
      </c>
      <c r="D32" s="2">
        <f>SUM('Січень2019 р.'!D32+'Лютий 19 р.'!D32)</f>
        <v>0</v>
      </c>
      <c r="E32" s="2">
        <f>SUM('Січень2019 р.'!E32+'Лютий 19 р.'!E32)</f>
        <v>0</v>
      </c>
      <c r="F32" s="2">
        <f>SUM('Січень2019 р.'!F32+'Лютий 19 р.'!F32)</f>
        <v>0</v>
      </c>
      <c r="G32" s="2">
        <f>SUM('Січень2019 р.'!G32+'Лютий 19 р.'!G32)</f>
        <v>0</v>
      </c>
      <c r="H32" s="2">
        <f>SUM('Січень2019 р.'!H32+'Лютий 19 р.'!H32)</f>
        <v>0</v>
      </c>
      <c r="I32" s="2">
        <f>SUM('Січень2019 р.'!I32+'Лютий 19 р.'!I32)</f>
        <v>0</v>
      </c>
      <c r="J32" s="2">
        <f>SUM('Січень2019 р.'!J32+'Лютий 19 р.'!J32)</f>
        <v>0</v>
      </c>
      <c r="K32" s="2">
        <f>SUM('Січень2019 р.'!K32+'Лютий 19 р.'!K32)</f>
        <v>0</v>
      </c>
      <c r="L32" s="2">
        <f>SUM('Січень2019 р.'!L32+'Лютий 19 р.'!L32)</f>
        <v>0</v>
      </c>
      <c r="M32" s="2">
        <f>SUM('Січень2019 р.'!M32+'Лютий 19 р.'!M32)</f>
        <v>0</v>
      </c>
      <c r="N32" s="2">
        <f>SUM('Січень2019 р.'!N32+'Лютий 19 р.'!N32)</f>
        <v>0</v>
      </c>
      <c r="O32" s="2">
        <f>SUM('Січень2019 р.'!O32+'Лютий 19 р.'!O32)</f>
        <v>0</v>
      </c>
      <c r="P32" s="2">
        <f>SUM('Січень2019 р.'!P32+'Лютий 19 р.'!P32)</f>
        <v>0</v>
      </c>
      <c r="Q32" s="2">
        <f>SUM('Січень2019 р.'!Q32+'Лютий 19 р.'!Q32)</f>
        <v>0</v>
      </c>
      <c r="R32" s="2">
        <f>SUM('Січень2019 р.'!R32+'Лютий 19 р.'!R32)</f>
        <v>0</v>
      </c>
      <c r="S32" s="2">
        <f>SUM('Січень2019 р.'!S32+'Лютий 19 р.'!S32)</f>
        <v>0</v>
      </c>
      <c r="T32" s="2">
        <f>SUM('Січень2019 р.'!T32+'Лютий 19 р.'!T32)</f>
        <v>0</v>
      </c>
      <c r="U32" s="2">
        <f>SUM('Січень2019 р.'!U32+'Лютий 19 р.'!U32)</f>
        <v>0</v>
      </c>
      <c r="V32" s="2">
        <f>SUM('Січень2019 р.'!V32+'Лютий 19 р.'!V32)</f>
        <v>0</v>
      </c>
      <c r="W32" s="2">
        <f>SUM('Січень2019 р.'!W32+'Лютий 19 р.'!W32)</f>
        <v>0</v>
      </c>
      <c r="X32" s="2">
        <f>SUM('Січень2019 р.'!X32+'Лютий 19 р.'!X32)</f>
        <v>0</v>
      </c>
    </row>
    <row r="33" spans="1:24" ht="12.75">
      <c r="A33" s="1"/>
      <c r="B33" s="2">
        <f>SUM('Січень2019 р.'!B33+'Лютий 19 р.'!B33)</f>
        <v>0</v>
      </c>
      <c r="C33" s="2">
        <f>SUM('Січень2019 р.'!C33+'Лютий 19 р.'!C33)</f>
        <v>0</v>
      </c>
      <c r="D33" s="2">
        <f>SUM('Січень2019 р.'!D33+'Лютий 19 р.'!D33)</f>
        <v>0</v>
      </c>
      <c r="E33" s="2">
        <f>SUM('Січень2019 р.'!E33+'Лютий 19 р.'!E33)</f>
        <v>0</v>
      </c>
      <c r="F33" s="2">
        <f>SUM('Січень2019 р.'!F33+'Лютий 19 р.'!F33)</f>
        <v>0</v>
      </c>
      <c r="G33" s="2">
        <f>SUM('Січень2019 р.'!G33+'Лютий 19 р.'!G33)</f>
        <v>0</v>
      </c>
      <c r="H33" s="2">
        <f>SUM('Січень2019 р.'!H33+'Лютий 19 р.'!H33)</f>
        <v>0</v>
      </c>
      <c r="I33" s="2">
        <f>SUM('Січень2019 р.'!I33+'Лютий 19 р.'!I33)</f>
        <v>0</v>
      </c>
      <c r="J33" s="2">
        <f>SUM('Січень2019 р.'!J33+'Лютий 19 р.'!J33)</f>
        <v>0</v>
      </c>
      <c r="K33" s="2">
        <f>SUM('Січень2019 р.'!K33+'Лютий 19 р.'!K33)</f>
        <v>0</v>
      </c>
      <c r="L33" s="2">
        <f>SUM('Січень2019 р.'!L33+'Лютий 19 р.'!L33)</f>
        <v>0</v>
      </c>
      <c r="M33" s="2">
        <f>SUM('Січень2019 р.'!M33+'Лютий 19 р.'!M33)</f>
        <v>0</v>
      </c>
      <c r="N33" s="2">
        <f>SUM('Січень2019 р.'!N33+'Лютий 19 р.'!N33)</f>
        <v>0</v>
      </c>
      <c r="O33" s="2">
        <f>SUM('Січень2019 р.'!O33+'Лютий 19 р.'!O33)</f>
        <v>0</v>
      </c>
      <c r="P33" s="2">
        <f>SUM('Січень2019 р.'!P33+'Лютий 19 р.'!P33)</f>
        <v>0</v>
      </c>
      <c r="Q33" s="2">
        <f>SUM('Січень2019 р.'!Q33+'Лютий 19 р.'!Q33)</f>
        <v>0</v>
      </c>
      <c r="R33" s="2">
        <f>SUM('Січень2019 р.'!R33+'Лютий 19 р.'!R33)</f>
        <v>0</v>
      </c>
      <c r="S33" s="2">
        <f>SUM('Січень2019 р.'!S33+'Лютий 19 р.'!S33)</f>
        <v>0</v>
      </c>
      <c r="T33" s="2">
        <f>SUM('Січень2019 р.'!T33+'Лютий 19 р.'!T33)</f>
        <v>0</v>
      </c>
      <c r="U33" s="2">
        <f>SUM('Січень2019 р.'!U33+'Лютий 19 р.'!U33)</f>
        <v>0</v>
      </c>
      <c r="V33" s="2">
        <f>SUM('Січень2019 р.'!V33+'Лютий 19 р.'!V33)</f>
        <v>0</v>
      </c>
      <c r="W33" s="2">
        <f>SUM('Січень2019 р.'!W33+'Лютий 19 р.'!W33)</f>
        <v>0</v>
      </c>
      <c r="X33" s="2">
        <f>SUM('Січень2019 р.'!X33+'Лютий 19 р.'!X33)</f>
        <v>0</v>
      </c>
    </row>
    <row r="34" spans="1:24" ht="12.75">
      <c r="A34" s="1"/>
      <c r="B34" s="2">
        <f>SUM('Січень2019 р.'!B34+'Лютий 19 р.'!B34)</f>
        <v>0</v>
      </c>
      <c r="C34" s="2">
        <f>SUM('Січень2019 р.'!C34+'Лютий 19 р.'!C34)</f>
        <v>0</v>
      </c>
      <c r="D34" s="2">
        <f>SUM('Січень2019 р.'!D34+'Лютий 19 р.'!D34)</f>
        <v>0</v>
      </c>
      <c r="E34" s="2">
        <f>SUM('Січень2019 р.'!E34+'Лютий 19 р.'!E34)</f>
        <v>0</v>
      </c>
      <c r="F34" s="2">
        <f>SUM('Січень2019 р.'!F34+'Лютий 19 р.'!F34)</f>
        <v>0</v>
      </c>
      <c r="G34" s="2">
        <f>SUM('Січень2019 р.'!G34+'Лютий 19 р.'!G34)</f>
        <v>0</v>
      </c>
      <c r="H34" s="2">
        <f>SUM('Січень2019 р.'!H34+'Лютий 19 р.'!H34)</f>
        <v>0</v>
      </c>
      <c r="I34" s="2">
        <f>SUM('Січень2019 р.'!I34+'Лютий 19 р.'!I34)</f>
        <v>0</v>
      </c>
      <c r="J34" s="2">
        <f>SUM('Січень2019 р.'!J34+'Лютий 19 р.'!J34)</f>
        <v>0</v>
      </c>
      <c r="K34" s="2">
        <f>SUM('Січень2019 р.'!K34+'Лютий 19 р.'!K34)</f>
        <v>0</v>
      </c>
      <c r="L34" s="2">
        <f>SUM('Січень2019 р.'!L34+'Лютий 19 р.'!L34)</f>
        <v>0</v>
      </c>
      <c r="M34" s="2">
        <f>SUM('Січень2019 р.'!M34+'Лютий 19 р.'!M34)</f>
        <v>0</v>
      </c>
      <c r="N34" s="2">
        <f>SUM('Січень2019 р.'!N34+'Лютий 19 р.'!N34)</f>
        <v>0</v>
      </c>
      <c r="O34" s="2">
        <f>SUM('Січень2019 р.'!O34+'Лютий 19 р.'!O34)</f>
        <v>0</v>
      </c>
      <c r="P34" s="2">
        <f>SUM('Січень2019 р.'!P34+'Лютий 19 р.'!P34)</f>
        <v>0</v>
      </c>
      <c r="Q34" s="2">
        <f>SUM('Січень2019 р.'!Q34+'Лютий 19 р.'!Q34)</f>
        <v>0</v>
      </c>
      <c r="R34" s="2">
        <f>SUM('Січень2019 р.'!R34+'Лютий 19 р.'!R34)</f>
        <v>0</v>
      </c>
      <c r="S34" s="2">
        <f>SUM('Січень2019 р.'!S34+'Лютий 19 р.'!S34)</f>
        <v>0</v>
      </c>
      <c r="T34" s="2">
        <f>SUM('Січень2019 р.'!T34+'Лютий 19 р.'!T34)</f>
        <v>0</v>
      </c>
      <c r="U34" s="2">
        <f>SUM('Січень2019 р.'!U34+'Лютий 19 р.'!U34)</f>
        <v>0</v>
      </c>
      <c r="V34" s="2">
        <f>SUM('Січень2019 р.'!V34+'Лютий 19 р.'!V34)</f>
        <v>0</v>
      </c>
      <c r="W34" s="2">
        <f>SUM('Січень2019 р.'!W34+'Лютий 19 р.'!W34)</f>
        <v>0</v>
      </c>
      <c r="X34" s="2">
        <f>SUM('Січень2019 р.'!X34+'Лютий 19 р.'!X34)</f>
        <v>0</v>
      </c>
    </row>
    <row r="35" spans="1:24" ht="12.75">
      <c r="A35" s="6"/>
      <c r="B35" s="2">
        <f>SUM('Січень2019 р.'!B35+'Лютий 19 р.'!B35)</f>
        <v>0</v>
      </c>
      <c r="C35" s="2">
        <f>SUM('Січень2019 р.'!C35+'Лютий 19 р.'!C35)</f>
        <v>0</v>
      </c>
      <c r="D35" s="2">
        <f>SUM('Січень2019 р.'!D35+'Лютий 19 р.'!D35)</f>
        <v>0</v>
      </c>
      <c r="E35" s="2">
        <f>SUM('Січень2019 р.'!E35+'Лютий 19 р.'!E35)</f>
        <v>0</v>
      </c>
      <c r="F35" s="2">
        <f>SUM('Січень2019 р.'!F35+'Лютий 19 р.'!F35)</f>
        <v>0</v>
      </c>
      <c r="G35" s="2">
        <f>SUM('Січень2019 р.'!G35+'Лютий 19 р.'!G35)</f>
        <v>0</v>
      </c>
      <c r="H35" s="2">
        <f>SUM('Січень2019 р.'!H35+'Лютий 19 р.'!H35)</f>
        <v>0</v>
      </c>
      <c r="I35" s="2">
        <f>SUM('Січень2019 р.'!I35+'Лютий 19 р.'!I35)</f>
        <v>0</v>
      </c>
      <c r="J35" s="2">
        <f>SUM('Січень2019 р.'!J35+'Лютий 19 р.'!J35)</f>
        <v>0</v>
      </c>
      <c r="K35" s="2">
        <f>SUM('Січень2019 р.'!K35+'Лютий 19 р.'!K35)</f>
        <v>0</v>
      </c>
      <c r="L35" s="2">
        <f>SUM('Січень2019 р.'!L35+'Лютий 19 р.'!L35)</f>
        <v>0</v>
      </c>
      <c r="M35" s="2">
        <f>SUM('Січень2019 р.'!M35+'Лютий 19 р.'!M35)</f>
        <v>0</v>
      </c>
      <c r="N35" s="2">
        <f>SUM('Січень2019 р.'!N35+'Лютий 19 р.'!N35)</f>
        <v>0</v>
      </c>
      <c r="O35" s="2">
        <f>SUM('Січень2019 р.'!O35+'Лютий 19 р.'!O35)</f>
        <v>0</v>
      </c>
      <c r="P35" s="2">
        <f>SUM('Січень2019 р.'!P35+'Лютий 19 р.'!P35)</f>
        <v>0</v>
      </c>
      <c r="Q35" s="2">
        <f>SUM('Січень2019 р.'!Q35+'Лютий 19 р.'!Q35)</f>
        <v>0</v>
      </c>
      <c r="R35" s="2">
        <f>SUM('Січень2019 р.'!R35+'Лютий 19 р.'!R35)</f>
        <v>0</v>
      </c>
      <c r="S35" s="2">
        <f>SUM('Січень2019 р.'!S35+'Лютий 19 р.'!S35)</f>
        <v>0</v>
      </c>
      <c r="T35" s="2">
        <f>SUM('Січень2019 р.'!T35+'Лютий 19 р.'!T35)</f>
        <v>0</v>
      </c>
      <c r="U35" s="2">
        <f>SUM('Січень2019 р.'!U35+'Лютий 19 р.'!U35)</f>
        <v>0</v>
      </c>
      <c r="V35" s="2">
        <f>SUM('Січень2019 р.'!V35+'Лютий 19 р.'!V35)</f>
        <v>0</v>
      </c>
      <c r="W35" s="2">
        <f>SUM('Січень2019 р.'!W35+'Лютий 19 р.'!W35)</f>
        <v>0</v>
      </c>
      <c r="X35" s="2">
        <f>SUM('Січень2019 р.'!X35+'Лютий 19 р.'!X35)</f>
        <v>0</v>
      </c>
    </row>
    <row r="36" spans="1:25" ht="12.75">
      <c r="A36" s="1" t="s">
        <v>6</v>
      </c>
      <c r="B36" s="2">
        <f>SUM('Січень2019 р.'!B36+'Лютий 19 р.'!B36)</f>
        <v>4983833.119999999</v>
      </c>
      <c r="C36" s="2">
        <f>SUM('Січень2019 р.'!C36+'Лютий 19 р.'!C36)</f>
        <v>1478108.73</v>
      </c>
      <c r="D36" s="2">
        <f>SUM('Січень2019 р.'!D36+'Лютий 19 р.'!D36)</f>
        <v>6461941.85</v>
      </c>
      <c r="E36" s="2">
        <f>SUM('Січень2019 р.'!E36+'Лютий 19 р.'!E36)</f>
        <v>1427615.4100000001</v>
      </c>
      <c r="F36" s="2">
        <f>SUM('Січень2019 р.'!F36+'Лютий 19 р.'!F36)</f>
        <v>2847148.86</v>
      </c>
      <c r="G36" s="2">
        <f>SUM('Січень2019 р.'!G36+'Лютий 19 р.'!G36)</f>
        <v>290470</v>
      </c>
      <c r="H36" s="2">
        <f>SUM('Січень2019 р.'!H36+'Лютий 19 р.'!H36)</f>
        <v>161282.43</v>
      </c>
      <c r="I36" s="2">
        <f>SUM('Січень2019 р.'!I36+'Лютий 19 р.'!I36)</f>
        <v>106625.54000000001</v>
      </c>
      <c r="J36" s="2">
        <f>SUM('Січень2019 р.'!J36+'Лютий 19 р.'!J36)</f>
        <v>0</v>
      </c>
      <c r="K36" s="2">
        <f>SUM('Січень2019 р.'!K36+'Лютий 19 р.'!K36)</f>
        <v>0</v>
      </c>
      <c r="L36" s="2">
        <f>SUM('Січень2019 р.'!L36+'Лютий 19 р.'!L36)</f>
        <v>0</v>
      </c>
      <c r="M36" s="2">
        <f>SUM('Січень2019 р.'!M36+'Лютий 19 р.'!M36)</f>
        <v>0</v>
      </c>
      <c r="N36" s="2">
        <f>SUM('Січень2019 р.'!N36+'Лютий 19 р.'!N36)</f>
        <v>9147.5</v>
      </c>
      <c r="O36" s="2">
        <f>SUM('Січень2019 р.'!O36+'Лютий 19 р.'!O36)</f>
        <v>2279623.39</v>
      </c>
      <c r="P36" s="2">
        <f>SUM('Січень2019 р.'!P36+'Лютий 19 р.'!P36)</f>
        <v>1020000</v>
      </c>
      <c r="Q36" s="2">
        <f>SUM('Січень2019 р.'!Q36+'Лютий 19 р.'!Q36)</f>
        <v>3597.92</v>
      </c>
      <c r="R36" s="2">
        <f>SUM('Січень2019 р.'!R36+'Лютий 19 р.'!R36)</f>
        <v>133424.1</v>
      </c>
      <c r="S36" s="2">
        <f>SUM('Січень2019 р.'!S36+'Лютий 19 р.'!S36)</f>
        <v>1083584.54</v>
      </c>
      <c r="T36" s="2">
        <f>SUM('Січень2019 р.'!T36+'Лютий 19 р.'!T36)</f>
        <v>39016.83</v>
      </c>
      <c r="U36" s="2">
        <f>SUM('Січень2019 р.'!U36+'Лютий 19 р.'!U36)</f>
        <v>0</v>
      </c>
      <c r="V36" s="2">
        <f>SUM('Січень2019 р.'!V36+'Лютий 19 р.'!V36)</f>
        <v>0</v>
      </c>
      <c r="W36" s="2">
        <f>SUM('Січень2019 р.'!W36+'Лютий 19 р.'!W36)</f>
        <v>0</v>
      </c>
      <c r="X36" s="2">
        <f>SUM('Січень2019 р.'!X36+'Лютий 19 р.'!X36)</f>
        <v>10736706.120000001</v>
      </c>
      <c r="Y36" s="11"/>
    </row>
    <row r="37" spans="1:25" ht="24.75" customHeight="1">
      <c r="A37" s="1" t="s">
        <v>25</v>
      </c>
      <c r="B37" s="2">
        <f>SUM('Січень2019 р.'!B37+'Лютий 19 р.'!B37)</f>
        <v>6353270.02</v>
      </c>
      <c r="C37" s="2">
        <f>SUM('Січень2019 р.'!C37+'Лютий 19 р.'!C37)</f>
        <v>1853180.21</v>
      </c>
      <c r="D37" s="2">
        <f>SUM('Січень2019 р.'!D37+'Лютий 19 р.'!D37)</f>
        <v>8206450.2299999995</v>
      </c>
      <c r="E37" s="2">
        <f>SUM('Січень2019 р.'!E37+'Лютий 19 р.'!E37)</f>
        <v>1813108.28</v>
      </c>
      <c r="F37" s="2">
        <f>SUM('Січень2019 р.'!F37+'Лютий 19 р.'!F37)</f>
        <v>3603372.6299999994</v>
      </c>
      <c r="G37" s="2">
        <f>SUM('Січень2019 р.'!G37+'Лютий 19 р.'!G37)</f>
        <v>290470</v>
      </c>
      <c r="H37" s="2">
        <f>SUM('Січень2019 р.'!H37+'Лютий 19 р.'!H37)</f>
        <v>205555.96999999997</v>
      </c>
      <c r="I37" s="2">
        <f>SUM('Січень2019 р.'!I37+'Лютий 19 р.'!I37)</f>
        <v>120191.41</v>
      </c>
      <c r="J37" s="2">
        <f>SUM('Січень2019 р.'!J37+'Лютий 19 р.'!J37)</f>
        <v>0</v>
      </c>
      <c r="K37" s="2">
        <f>SUM('Січень2019 р.'!K37+'Лютий 19 р.'!K37)</f>
        <v>0</v>
      </c>
      <c r="L37" s="2">
        <f>SUM('Січень2019 р.'!L37+'Лютий 19 р.'!L37)</f>
        <v>0</v>
      </c>
      <c r="M37" s="2">
        <f>SUM('Січень2019 р.'!M37+'Лютий 19 р.'!M37)</f>
        <v>0</v>
      </c>
      <c r="N37" s="2">
        <f>SUM('Січень2019 р.'!N37+'Лютий 19 р.'!N37)</f>
        <v>13002.73</v>
      </c>
      <c r="O37" s="2">
        <f>SUM('Січень2019 р.'!O37+'Лютий 19 р.'!O37)</f>
        <v>2974152.5199999996</v>
      </c>
      <c r="P37" s="2">
        <f>SUM('Січень2019 р.'!P37+'Лютий 19 р.'!P37)</f>
        <v>1504440.22</v>
      </c>
      <c r="Q37" s="2">
        <f>SUM('Січень2019 р.'!Q37+'Лютий 19 р.'!Q37)</f>
        <v>19331</v>
      </c>
      <c r="R37" s="2">
        <f>SUM('Січень2019 р.'!R37+'Лютий 19 р.'!R37)</f>
        <v>175823.96000000002</v>
      </c>
      <c r="S37" s="2">
        <f>SUM('Січень2019 р.'!S37+'Лютий 19 р.'!S37)</f>
        <v>1235104.19</v>
      </c>
      <c r="T37" s="2">
        <f>SUM('Січень2019 р.'!T37+'Лютий 19 р.'!T37)</f>
        <v>39453.15</v>
      </c>
      <c r="U37" s="2">
        <f>SUM('Січень2019 р.'!U37+'Лютий 19 р.'!U37)</f>
        <v>0</v>
      </c>
      <c r="V37" s="2">
        <f>SUM('Січень2019 р.'!V37+'Лютий 19 р.'!V37)</f>
        <v>0</v>
      </c>
      <c r="W37" s="2">
        <f>SUM('Січень2019 р.'!W37+'Лютий 19 р.'!W37)</f>
        <v>0</v>
      </c>
      <c r="X37" s="2">
        <f>SUM('Січень2019 р.'!X37+'Лютий 19 р.'!X37)</f>
        <v>13622931.139999999</v>
      </c>
      <c r="Y37" s="11"/>
    </row>
    <row r="38" spans="1:24" ht="24.75" customHeight="1">
      <c r="A38" s="10" t="s">
        <v>41</v>
      </c>
      <c r="B38" s="8">
        <v>2111</v>
      </c>
      <c r="C38" s="1">
        <v>2111</v>
      </c>
      <c r="D38" s="1">
        <v>2110</v>
      </c>
      <c r="E38" s="1">
        <v>2120</v>
      </c>
      <c r="F38" s="1">
        <v>2200</v>
      </c>
      <c r="G38" s="1">
        <v>2210</v>
      </c>
      <c r="H38" s="1">
        <v>2230</v>
      </c>
      <c r="I38" s="1">
        <v>2240</v>
      </c>
      <c r="J38" s="1">
        <v>2800</v>
      </c>
      <c r="K38" s="1"/>
      <c r="L38" s="1"/>
      <c r="M38" s="1"/>
      <c r="N38" s="1">
        <v>2250</v>
      </c>
      <c r="O38" s="1">
        <v>2270</v>
      </c>
      <c r="P38" s="1">
        <v>2271</v>
      </c>
      <c r="Q38" s="1">
        <v>2272</v>
      </c>
      <c r="R38" s="1">
        <v>2273</v>
      </c>
      <c r="S38" s="1">
        <v>2274</v>
      </c>
      <c r="T38" s="1">
        <v>2275</v>
      </c>
      <c r="U38" s="1">
        <v>2282</v>
      </c>
      <c r="V38" s="1"/>
      <c r="W38" s="1"/>
      <c r="X38" s="1"/>
    </row>
    <row r="39" ht="12.75">
      <c r="A39" s="16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0">
      <pane xSplit="1" topLeftCell="E1" activePane="topRight" state="frozen"/>
      <selection pane="topLeft" activeCell="A1" sqref="A1"/>
      <selection pane="topRight" activeCell="L23" sqref="L23"/>
    </sheetView>
  </sheetViews>
  <sheetFormatPr defaultColWidth="9.00390625" defaultRowHeight="12.75"/>
  <cols>
    <col min="1" max="1" width="16.625" style="0" customWidth="1"/>
    <col min="2" max="2" width="11.625" style="0" customWidth="1"/>
    <col min="3" max="3" width="10.00390625" style="0" customWidth="1"/>
    <col min="4" max="5" width="10.875" style="0" customWidth="1"/>
    <col min="6" max="6" width="9.625" style="0" customWidth="1"/>
    <col min="7" max="7" width="10.75390625" style="0" customWidth="1"/>
    <col min="8" max="8" width="9.00390625" style="0" customWidth="1"/>
    <col min="9" max="9" width="9.75390625" style="0" customWidth="1"/>
    <col min="10" max="10" width="7.25390625" style="0" customWidth="1"/>
    <col min="11" max="11" width="3.875" style="0" customWidth="1"/>
    <col min="12" max="12" width="5.00390625" style="0" customWidth="1"/>
    <col min="13" max="13" width="5.25390625" style="0" customWidth="1"/>
    <col min="14" max="14" width="8.125" style="0" customWidth="1"/>
    <col min="15" max="16" width="10.00390625" style="0" customWidth="1"/>
    <col min="17" max="17" width="8.625" style="0" customWidth="1"/>
    <col min="18" max="18" width="10.75390625" style="0" customWidth="1"/>
    <col min="19" max="19" width="11.75390625" style="0" customWidth="1"/>
    <col min="20" max="20" width="8.625" style="0" customWidth="1"/>
    <col min="21" max="21" width="7.125" style="0" customWidth="1"/>
    <col min="22" max="22" width="4.75390625" style="0" customWidth="1"/>
    <col min="23" max="23" width="5.625" style="0" customWidth="1"/>
    <col min="24" max="24" width="12.375" style="0" bestFit="1" customWidth="1"/>
  </cols>
  <sheetData>
    <row r="1" spans="1:24" ht="12.75">
      <c r="A1" s="1" t="s">
        <v>0</v>
      </c>
      <c r="B1" s="2"/>
      <c r="C1" s="3"/>
      <c r="D1" s="3">
        <f aca="true" t="shared" si="0" ref="D1:D22">SUM(B1:C1)</f>
        <v>0</v>
      </c>
      <c r="E1" s="3"/>
      <c r="F1" s="3">
        <f aca="true" t="shared" si="1" ref="F1:F36">G1+H1+I1+N1+O1+U1</f>
        <v>0</v>
      </c>
      <c r="G1" s="2"/>
      <c r="H1" s="2"/>
      <c r="I1" s="2"/>
      <c r="J1" s="2"/>
      <c r="K1" s="2"/>
      <c r="L1" s="2"/>
      <c r="M1" s="2"/>
      <c r="N1" s="2"/>
      <c r="O1" s="3">
        <f aca="true" t="shared" si="2" ref="O1:O35">P1+Q1+R1+S1+T1</f>
        <v>0</v>
      </c>
      <c r="P1" s="2"/>
      <c r="Q1" s="2"/>
      <c r="R1" s="2"/>
      <c r="S1" s="2"/>
      <c r="T1" s="2"/>
      <c r="U1" s="2"/>
      <c r="V1" s="2"/>
      <c r="W1" s="2"/>
      <c r="X1" s="3">
        <f>D1+E1+F1</f>
        <v>0</v>
      </c>
    </row>
    <row r="2" spans="1:24" ht="12.75">
      <c r="A2" s="1" t="s">
        <v>1</v>
      </c>
      <c r="B2" s="2"/>
      <c r="C2" s="2"/>
      <c r="D2" s="3">
        <f t="shared" si="0"/>
        <v>0</v>
      </c>
      <c r="E2" s="2"/>
      <c r="F2" s="3">
        <f t="shared" si="1"/>
        <v>0</v>
      </c>
      <c r="G2" s="2"/>
      <c r="H2" s="2"/>
      <c r="I2" s="2"/>
      <c r="J2" s="2"/>
      <c r="K2" s="2"/>
      <c r="L2" s="2"/>
      <c r="M2" s="2"/>
      <c r="N2" s="2"/>
      <c r="O2" s="3">
        <f t="shared" si="2"/>
        <v>0</v>
      </c>
      <c r="P2" s="2"/>
      <c r="Q2" s="2"/>
      <c r="R2" s="2"/>
      <c r="S2" s="2"/>
      <c r="T2" s="2"/>
      <c r="U2" s="2"/>
      <c r="V2" s="2"/>
      <c r="W2" s="2"/>
      <c r="X2" s="3">
        <f aca="true" t="shared" si="3" ref="X2:X36">D2+E2+F2</f>
        <v>0</v>
      </c>
    </row>
    <row r="3" spans="1:24" ht="12.75">
      <c r="A3" s="1" t="s">
        <v>2</v>
      </c>
      <c r="B3" s="2"/>
      <c r="C3" s="2"/>
      <c r="D3" s="3">
        <f t="shared" si="0"/>
        <v>0</v>
      </c>
      <c r="E3" s="3"/>
      <c r="F3" s="3">
        <f t="shared" si="1"/>
        <v>0</v>
      </c>
      <c r="G3" s="2"/>
      <c r="H3" s="2"/>
      <c r="I3" s="2"/>
      <c r="J3" s="2"/>
      <c r="K3" s="2"/>
      <c r="L3" s="2"/>
      <c r="M3" s="2"/>
      <c r="N3" s="2"/>
      <c r="O3" s="3">
        <f t="shared" si="2"/>
        <v>0</v>
      </c>
      <c r="P3" s="2"/>
      <c r="Q3" s="2"/>
      <c r="R3" s="2"/>
      <c r="S3" s="2"/>
      <c r="T3" s="2"/>
      <c r="U3" s="2"/>
      <c r="V3" s="2"/>
      <c r="W3" s="2"/>
      <c r="X3" s="3">
        <f t="shared" si="3"/>
        <v>0</v>
      </c>
    </row>
    <row r="4" spans="1:24" ht="12.75">
      <c r="A4" s="1" t="s">
        <v>3</v>
      </c>
      <c r="B4" s="2"/>
      <c r="C4" s="2"/>
      <c r="D4" s="3">
        <f t="shared" si="0"/>
        <v>0</v>
      </c>
      <c r="E4" s="2"/>
      <c r="F4" s="3">
        <f t="shared" si="1"/>
        <v>0</v>
      </c>
      <c r="G4" s="2"/>
      <c r="H4" s="2"/>
      <c r="I4" s="2"/>
      <c r="J4" s="2"/>
      <c r="K4" s="2"/>
      <c r="L4" s="2"/>
      <c r="M4" s="2"/>
      <c r="N4" s="2"/>
      <c r="O4" s="3">
        <f t="shared" si="2"/>
        <v>0</v>
      </c>
      <c r="P4" s="2"/>
      <c r="Q4" s="2"/>
      <c r="R4" s="2"/>
      <c r="S4" s="2"/>
      <c r="T4" s="2"/>
      <c r="U4" s="2"/>
      <c r="V4" s="2"/>
      <c r="W4" s="2"/>
      <c r="X4" s="3">
        <f t="shared" si="3"/>
        <v>0</v>
      </c>
    </row>
    <row r="5" spans="1:24" ht="12.75">
      <c r="A5" s="1" t="s">
        <v>4</v>
      </c>
      <c r="B5" s="2">
        <v>418945.94</v>
      </c>
      <c r="C5" s="2">
        <v>89611.59</v>
      </c>
      <c r="D5" s="3">
        <f t="shared" si="0"/>
        <v>508557.53</v>
      </c>
      <c r="E5" s="3">
        <v>110993.74</v>
      </c>
      <c r="F5" s="3">
        <f t="shared" si="1"/>
        <v>263671.7</v>
      </c>
      <c r="G5" s="2">
        <v>3240</v>
      </c>
      <c r="H5" s="2">
        <v>78886.96</v>
      </c>
      <c r="I5" s="2">
        <v>1066</v>
      </c>
      <c r="J5" s="2"/>
      <c r="K5" s="2"/>
      <c r="L5" s="2"/>
      <c r="M5" s="2"/>
      <c r="N5" s="2"/>
      <c r="O5" s="3">
        <f t="shared" si="2"/>
        <v>180478.74</v>
      </c>
      <c r="P5" s="2">
        <v>150000</v>
      </c>
      <c r="Q5" s="2"/>
      <c r="R5" s="2">
        <v>30478.74</v>
      </c>
      <c r="S5" s="2"/>
      <c r="T5" s="2"/>
      <c r="U5" s="2"/>
      <c r="V5" s="2"/>
      <c r="W5" s="2"/>
      <c r="X5" s="3">
        <f t="shared" si="3"/>
        <v>883222.97</v>
      </c>
    </row>
    <row r="6" spans="1:24" ht="12.75">
      <c r="A6" s="1" t="s">
        <v>5</v>
      </c>
      <c r="B6" s="2">
        <v>260562.41</v>
      </c>
      <c r="C6" s="3">
        <v>98318.94</v>
      </c>
      <c r="D6" s="3">
        <f t="shared" si="0"/>
        <v>358881.35</v>
      </c>
      <c r="E6" s="2">
        <v>78326.6</v>
      </c>
      <c r="F6" s="3">
        <f t="shared" si="1"/>
        <v>162359.92</v>
      </c>
      <c r="G6" s="2"/>
      <c r="H6" s="2">
        <v>42369.97</v>
      </c>
      <c r="I6" s="2">
        <v>1062</v>
      </c>
      <c r="J6" s="2"/>
      <c r="K6" s="2"/>
      <c r="L6" s="2"/>
      <c r="M6" s="2"/>
      <c r="N6" s="2"/>
      <c r="O6" s="3">
        <f t="shared" si="2"/>
        <v>118927.95000000001</v>
      </c>
      <c r="P6" s="2"/>
      <c r="Q6" s="2"/>
      <c r="R6" s="2">
        <v>11533.04</v>
      </c>
      <c r="S6" s="2">
        <v>107394.91</v>
      </c>
      <c r="T6" s="2"/>
      <c r="U6" s="2"/>
      <c r="V6" s="2"/>
      <c r="W6" s="2"/>
      <c r="X6" s="3">
        <f t="shared" si="3"/>
        <v>599567.87</v>
      </c>
    </row>
    <row r="7" spans="1:24" ht="12.75">
      <c r="A7" s="1"/>
      <c r="B7" s="2"/>
      <c r="C7" s="2"/>
      <c r="D7" s="3">
        <f t="shared" si="0"/>
        <v>0</v>
      </c>
      <c r="E7" s="2"/>
      <c r="F7" s="3">
        <f t="shared" si="1"/>
        <v>0</v>
      </c>
      <c r="G7" s="2"/>
      <c r="H7" s="2"/>
      <c r="I7" s="2"/>
      <c r="J7" s="2"/>
      <c r="K7" s="2"/>
      <c r="L7" s="2"/>
      <c r="M7" s="2"/>
      <c r="N7" s="2"/>
      <c r="O7" s="3">
        <f t="shared" si="2"/>
        <v>0</v>
      </c>
      <c r="P7" s="2"/>
      <c r="Q7" s="2"/>
      <c r="R7" s="2"/>
      <c r="S7" s="2"/>
      <c r="T7" s="2"/>
      <c r="U7" s="2"/>
      <c r="V7" s="2"/>
      <c r="W7" s="2"/>
      <c r="X7" s="3">
        <f t="shared" si="3"/>
        <v>0</v>
      </c>
    </row>
    <row r="8" spans="1:24" ht="12.75">
      <c r="A8" s="1" t="s">
        <v>6</v>
      </c>
      <c r="B8" s="3">
        <f>SUM(B1:B7)</f>
        <v>679508.35</v>
      </c>
      <c r="C8" s="3">
        <f>SUM(C1:C7)</f>
        <v>187930.53</v>
      </c>
      <c r="D8" s="3">
        <f t="shared" si="0"/>
        <v>867438.88</v>
      </c>
      <c r="E8" s="3">
        <f>SUM(E1:E7)</f>
        <v>189320.34000000003</v>
      </c>
      <c r="F8" s="3">
        <f t="shared" si="1"/>
        <v>426031.62</v>
      </c>
      <c r="G8" s="2">
        <f>SUM(G1:G7)</f>
        <v>3240</v>
      </c>
      <c r="H8" s="2">
        <f aca="true" t="shared" si="4" ref="H8:N8">SUM(H1:H7)</f>
        <v>121256.93000000001</v>
      </c>
      <c r="I8" s="2">
        <f t="shared" si="4"/>
        <v>2128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 t="shared" si="4"/>
        <v>0</v>
      </c>
      <c r="O8" s="3">
        <f t="shared" si="2"/>
        <v>299406.69</v>
      </c>
      <c r="P8" s="2">
        <f aca="true" t="shared" si="5" ref="P8:U8">SUM(P1:P7)</f>
        <v>150000</v>
      </c>
      <c r="Q8" s="2">
        <f t="shared" si="5"/>
        <v>0</v>
      </c>
      <c r="R8" s="2">
        <v>42011.78</v>
      </c>
      <c r="S8" s="2">
        <f t="shared" si="5"/>
        <v>107394.91</v>
      </c>
      <c r="T8" s="2">
        <f t="shared" si="5"/>
        <v>0</v>
      </c>
      <c r="U8" s="2">
        <f t="shared" si="5"/>
        <v>0</v>
      </c>
      <c r="V8" s="2"/>
      <c r="W8" s="2">
        <f>SUM(W1:W7)</f>
        <v>0</v>
      </c>
      <c r="X8" s="3">
        <f t="shared" si="3"/>
        <v>1482790.8399999999</v>
      </c>
    </row>
    <row r="9" spans="1:24" ht="12.75">
      <c r="A9" s="1" t="s">
        <v>7</v>
      </c>
      <c r="B9" s="2">
        <v>189876.58</v>
      </c>
      <c r="C9" s="2">
        <v>47551.58</v>
      </c>
      <c r="D9" s="2">
        <f t="shared" si="0"/>
        <v>237428.15999999997</v>
      </c>
      <c r="E9" s="2">
        <v>51819.19</v>
      </c>
      <c r="F9" s="3">
        <f t="shared" si="1"/>
        <v>50810.850000000006</v>
      </c>
      <c r="G9" s="2"/>
      <c r="H9" s="2">
        <v>7842.06</v>
      </c>
      <c r="I9" s="2">
        <v>942</v>
      </c>
      <c r="J9" s="2"/>
      <c r="K9" s="2"/>
      <c r="L9" s="2"/>
      <c r="M9" s="2"/>
      <c r="N9" s="2"/>
      <c r="O9" s="3">
        <f t="shared" si="2"/>
        <v>42026.79</v>
      </c>
      <c r="P9" s="2"/>
      <c r="Q9" s="2"/>
      <c r="R9" s="2">
        <v>5175.86</v>
      </c>
      <c r="S9" s="2">
        <v>36850.93</v>
      </c>
      <c r="T9" s="2"/>
      <c r="U9" s="2"/>
      <c r="V9" s="2"/>
      <c r="W9" s="2"/>
      <c r="X9" s="3">
        <f t="shared" si="3"/>
        <v>340058.19999999995</v>
      </c>
    </row>
    <row r="10" spans="1:24" ht="12.75">
      <c r="A10" s="1" t="s">
        <v>8</v>
      </c>
      <c r="B10" s="2"/>
      <c r="C10" s="2"/>
      <c r="D10" s="2">
        <f t="shared" si="0"/>
        <v>0</v>
      </c>
      <c r="E10" s="2"/>
      <c r="F10" s="3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3">
        <f t="shared" si="2"/>
        <v>0</v>
      </c>
      <c r="P10" s="2"/>
      <c r="Q10" s="2"/>
      <c r="R10" s="2"/>
      <c r="S10" s="2"/>
      <c r="T10" s="2"/>
      <c r="U10" s="2"/>
      <c r="V10" s="2"/>
      <c r="W10" s="2"/>
      <c r="X10" s="3">
        <f t="shared" si="3"/>
        <v>0</v>
      </c>
    </row>
    <row r="11" spans="1:24" ht="12.75">
      <c r="A11" s="1" t="s">
        <v>9</v>
      </c>
      <c r="B11" s="2">
        <v>122972.3</v>
      </c>
      <c r="C11" s="2">
        <v>50086.49</v>
      </c>
      <c r="D11" s="2">
        <f t="shared" si="0"/>
        <v>173058.79</v>
      </c>
      <c r="E11" s="2">
        <v>37770.44</v>
      </c>
      <c r="F11" s="3">
        <f t="shared" si="1"/>
        <v>52886.36</v>
      </c>
      <c r="G11" s="2"/>
      <c r="H11" s="2">
        <v>10777.77</v>
      </c>
      <c r="I11" s="2">
        <v>471</v>
      </c>
      <c r="J11" s="2"/>
      <c r="K11" s="2"/>
      <c r="L11" s="2"/>
      <c r="M11" s="2"/>
      <c r="N11" s="2"/>
      <c r="O11" s="3">
        <f t="shared" si="2"/>
        <v>41637.59</v>
      </c>
      <c r="P11" s="2"/>
      <c r="Q11" s="2"/>
      <c r="R11" s="2">
        <v>11305.71</v>
      </c>
      <c r="S11" s="2">
        <v>30331.88</v>
      </c>
      <c r="T11" s="2"/>
      <c r="U11" s="2"/>
      <c r="V11" s="2"/>
      <c r="W11" s="2"/>
      <c r="X11" s="3">
        <f t="shared" si="3"/>
        <v>263715.59</v>
      </c>
    </row>
    <row r="12" spans="1:24" ht="12.75">
      <c r="A12" s="30" t="s">
        <v>34</v>
      </c>
      <c r="B12" s="2">
        <v>168101.1</v>
      </c>
      <c r="C12" s="2">
        <v>50937.67</v>
      </c>
      <c r="D12" s="2">
        <f t="shared" si="0"/>
        <v>219038.77000000002</v>
      </c>
      <c r="E12" s="2">
        <v>47805.67</v>
      </c>
      <c r="F12" s="3">
        <f t="shared" si="1"/>
        <v>118949.53</v>
      </c>
      <c r="G12" s="2"/>
      <c r="H12" s="2">
        <v>12071</v>
      </c>
      <c r="I12" s="2">
        <v>9520</v>
      </c>
      <c r="J12" s="2"/>
      <c r="K12" s="2"/>
      <c r="L12" s="2"/>
      <c r="M12" s="2"/>
      <c r="N12" s="2"/>
      <c r="O12" s="3">
        <f t="shared" si="2"/>
        <v>97358.53</v>
      </c>
      <c r="P12" s="2"/>
      <c r="Q12" s="2">
        <v>15198.4</v>
      </c>
      <c r="R12" s="2">
        <v>12117.61</v>
      </c>
      <c r="S12" s="2">
        <v>70042.52</v>
      </c>
      <c r="T12" s="2"/>
      <c r="U12" s="2"/>
      <c r="V12" s="2"/>
      <c r="W12" s="2"/>
      <c r="X12" s="3">
        <f t="shared" si="3"/>
        <v>385793.97</v>
      </c>
    </row>
    <row r="13" spans="1:24" ht="12.75">
      <c r="A13" s="30" t="s">
        <v>31</v>
      </c>
      <c r="B13" s="2">
        <v>15219.8</v>
      </c>
      <c r="C13" s="2"/>
      <c r="D13" s="2">
        <f t="shared" si="0"/>
        <v>15219.8</v>
      </c>
      <c r="E13" s="2">
        <v>3321.75</v>
      </c>
      <c r="F13" s="3">
        <f t="shared" si="1"/>
        <v>4580.86</v>
      </c>
      <c r="G13" s="2"/>
      <c r="H13" s="2">
        <v>4580.86</v>
      </c>
      <c r="I13" s="2"/>
      <c r="J13" s="2"/>
      <c r="K13" s="2"/>
      <c r="L13" s="2"/>
      <c r="M13" s="2"/>
      <c r="N13" s="2"/>
      <c r="O13" s="3">
        <f t="shared" si="2"/>
        <v>0</v>
      </c>
      <c r="P13" s="2"/>
      <c r="Q13" s="2"/>
      <c r="R13" s="2"/>
      <c r="S13" s="2"/>
      <c r="T13" s="2"/>
      <c r="U13" s="2"/>
      <c r="V13" s="2"/>
      <c r="W13" s="2"/>
      <c r="X13" s="3">
        <f t="shared" si="3"/>
        <v>23122.41</v>
      </c>
    </row>
    <row r="14" spans="1:24" ht="12.75">
      <c r="A14" s="30" t="s">
        <v>10</v>
      </c>
      <c r="B14" s="2"/>
      <c r="C14" s="3"/>
      <c r="D14" s="2">
        <f t="shared" si="0"/>
        <v>0</v>
      </c>
      <c r="E14" s="2"/>
      <c r="F14" s="3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3">
        <f t="shared" si="2"/>
        <v>0</v>
      </c>
      <c r="P14" s="2"/>
      <c r="Q14" s="2"/>
      <c r="R14" s="2"/>
      <c r="S14" s="2"/>
      <c r="T14" s="2"/>
      <c r="U14" s="2"/>
      <c r="V14" s="2"/>
      <c r="W14" s="2"/>
      <c r="X14" s="3">
        <f t="shared" si="3"/>
        <v>0</v>
      </c>
    </row>
    <row r="15" spans="1:24" ht="12.75">
      <c r="A15" s="30" t="s">
        <v>11</v>
      </c>
      <c r="B15" s="2">
        <v>237539</v>
      </c>
      <c r="C15" s="2">
        <v>82466.01</v>
      </c>
      <c r="D15" s="2">
        <f t="shared" si="0"/>
        <v>320005.01</v>
      </c>
      <c r="E15" s="2">
        <v>69841.76</v>
      </c>
      <c r="F15" s="3">
        <f t="shared" si="1"/>
        <v>118078.36000000002</v>
      </c>
      <c r="G15" s="2"/>
      <c r="H15" s="2">
        <v>42336.13</v>
      </c>
      <c r="I15" s="2">
        <v>942</v>
      </c>
      <c r="J15" s="2"/>
      <c r="K15" s="2"/>
      <c r="L15" s="2"/>
      <c r="M15" s="2"/>
      <c r="N15" s="2"/>
      <c r="O15" s="3">
        <f t="shared" si="2"/>
        <v>74800.23000000001</v>
      </c>
      <c r="P15" s="2"/>
      <c r="Q15" s="2"/>
      <c r="R15" s="2">
        <v>6478.96</v>
      </c>
      <c r="S15" s="2">
        <v>68321.27</v>
      </c>
      <c r="T15" s="2"/>
      <c r="U15" s="2"/>
      <c r="V15" s="2"/>
      <c r="W15" s="2"/>
      <c r="X15" s="3">
        <f t="shared" si="3"/>
        <v>507925.13</v>
      </c>
    </row>
    <row r="16" spans="1:24" ht="12.75">
      <c r="A16" s="30" t="s">
        <v>12</v>
      </c>
      <c r="B16" s="2">
        <v>59605.26</v>
      </c>
      <c r="C16" s="2">
        <v>26230.78</v>
      </c>
      <c r="D16" s="2">
        <f t="shared" si="0"/>
        <v>85836.04000000001</v>
      </c>
      <c r="E16" s="2">
        <v>18733.89</v>
      </c>
      <c r="F16" s="3">
        <f t="shared" si="1"/>
        <v>34275.8</v>
      </c>
      <c r="G16" s="2"/>
      <c r="H16" s="2">
        <v>3751.06</v>
      </c>
      <c r="I16" s="2">
        <v>471</v>
      </c>
      <c r="J16" s="2"/>
      <c r="K16" s="2"/>
      <c r="L16" s="2"/>
      <c r="M16" s="2"/>
      <c r="N16" s="2"/>
      <c r="O16" s="3">
        <f t="shared" si="2"/>
        <v>30053.74</v>
      </c>
      <c r="P16" s="2"/>
      <c r="Q16" s="2"/>
      <c r="R16" s="2">
        <v>4465.45</v>
      </c>
      <c r="S16" s="2">
        <v>25588.29</v>
      </c>
      <c r="T16" s="2"/>
      <c r="U16" s="2"/>
      <c r="V16" s="2"/>
      <c r="W16" s="2"/>
      <c r="X16" s="3">
        <f t="shared" si="3"/>
        <v>138845.73</v>
      </c>
    </row>
    <row r="17" spans="1:24" ht="12.75">
      <c r="A17" s="30" t="s">
        <v>13</v>
      </c>
      <c r="B17" s="2">
        <v>148653.76</v>
      </c>
      <c r="C17" s="2">
        <v>43309</v>
      </c>
      <c r="D17" s="2">
        <f t="shared" si="0"/>
        <v>191962.76</v>
      </c>
      <c r="E17" s="2">
        <v>41896.27</v>
      </c>
      <c r="F17" s="3">
        <f t="shared" si="1"/>
        <v>93741.66</v>
      </c>
      <c r="G17" s="2"/>
      <c r="H17" s="2">
        <v>17858.61</v>
      </c>
      <c r="I17" s="2">
        <v>942</v>
      </c>
      <c r="J17" s="2"/>
      <c r="K17" s="2"/>
      <c r="L17" s="2"/>
      <c r="M17" s="2"/>
      <c r="N17" s="2"/>
      <c r="O17" s="3">
        <f t="shared" si="2"/>
        <v>74941.05</v>
      </c>
      <c r="P17" s="2"/>
      <c r="Q17" s="2"/>
      <c r="R17" s="2">
        <v>5711.72</v>
      </c>
      <c r="S17" s="2">
        <v>69229.33</v>
      </c>
      <c r="T17" s="2"/>
      <c r="U17" s="2"/>
      <c r="V17" s="2"/>
      <c r="W17" s="2"/>
      <c r="X17" s="3">
        <f t="shared" si="3"/>
        <v>327600.69</v>
      </c>
    </row>
    <row r="18" spans="1:24" ht="12.75">
      <c r="A18" s="30" t="s">
        <v>24</v>
      </c>
      <c r="B18" s="2">
        <v>163794.5</v>
      </c>
      <c r="C18" s="2">
        <v>45880.16</v>
      </c>
      <c r="D18" s="2">
        <f t="shared" si="0"/>
        <v>209674.66</v>
      </c>
      <c r="E18" s="2">
        <v>45761.93</v>
      </c>
      <c r="F18" s="3">
        <f t="shared" si="1"/>
        <v>125454.08</v>
      </c>
      <c r="G18" s="2"/>
      <c r="H18" s="2">
        <v>7985.85</v>
      </c>
      <c r="I18" s="2">
        <v>942</v>
      </c>
      <c r="J18" s="2"/>
      <c r="K18" s="2"/>
      <c r="L18" s="2"/>
      <c r="M18" s="2"/>
      <c r="N18" s="2"/>
      <c r="O18" s="3">
        <f t="shared" si="2"/>
        <v>116526.23</v>
      </c>
      <c r="P18" s="2">
        <v>100000</v>
      </c>
      <c r="Q18" s="2"/>
      <c r="R18" s="2">
        <v>16526.23</v>
      </c>
      <c r="S18" s="2"/>
      <c r="T18" s="2"/>
      <c r="U18" s="2"/>
      <c r="V18" s="2"/>
      <c r="W18" s="2"/>
      <c r="X18" s="3">
        <f t="shared" si="3"/>
        <v>380890.67</v>
      </c>
    </row>
    <row r="19" spans="1:24" ht="12.75">
      <c r="A19" s="30" t="s">
        <v>14</v>
      </c>
      <c r="B19" s="2">
        <v>138404.92</v>
      </c>
      <c r="C19" s="2">
        <v>32329.68</v>
      </c>
      <c r="D19" s="2">
        <f t="shared" si="0"/>
        <v>170734.6</v>
      </c>
      <c r="E19" s="2">
        <v>37263.18</v>
      </c>
      <c r="F19" s="3">
        <f t="shared" si="1"/>
        <v>70791.92</v>
      </c>
      <c r="G19" s="2"/>
      <c r="H19" s="2">
        <v>10105.32</v>
      </c>
      <c r="I19" s="2">
        <v>942</v>
      </c>
      <c r="J19" s="2"/>
      <c r="K19" s="2"/>
      <c r="L19" s="2"/>
      <c r="M19" s="2"/>
      <c r="N19" s="2"/>
      <c r="O19" s="3">
        <f t="shared" si="2"/>
        <v>59744.6</v>
      </c>
      <c r="P19" s="2"/>
      <c r="Q19" s="2"/>
      <c r="R19" s="2">
        <v>6880.85</v>
      </c>
      <c r="S19" s="2"/>
      <c r="T19" s="2">
        <v>52863.75</v>
      </c>
      <c r="U19" s="2"/>
      <c r="V19" s="2"/>
      <c r="W19" s="2"/>
      <c r="X19" s="3">
        <f t="shared" si="3"/>
        <v>278789.7</v>
      </c>
    </row>
    <row r="20" spans="1:24" ht="12.75">
      <c r="A20" s="30" t="s">
        <v>15</v>
      </c>
      <c r="B20" s="2">
        <v>171868.09</v>
      </c>
      <c r="C20" s="2">
        <v>61720.59</v>
      </c>
      <c r="D20" s="2">
        <f t="shared" si="0"/>
        <v>233588.68</v>
      </c>
      <c r="E20" s="2">
        <v>50981.22</v>
      </c>
      <c r="F20" s="3">
        <f t="shared" si="1"/>
        <v>65662.2</v>
      </c>
      <c r="G20" s="2"/>
      <c r="H20" s="2">
        <v>16219.53</v>
      </c>
      <c r="I20" s="2">
        <v>942</v>
      </c>
      <c r="J20" s="2"/>
      <c r="K20" s="2"/>
      <c r="L20" s="2"/>
      <c r="M20" s="2"/>
      <c r="N20" s="2"/>
      <c r="O20" s="3">
        <f t="shared" si="2"/>
        <v>48500.67</v>
      </c>
      <c r="P20" s="2"/>
      <c r="Q20" s="2">
        <v>2100</v>
      </c>
      <c r="R20" s="2">
        <v>5849.74</v>
      </c>
      <c r="S20" s="2">
        <v>40550.93</v>
      </c>
      <c r="T20" s="2"/>
      <c r="U20" s="2"/>
      <c r="V20" s="2"/>
      <c r="W20" s="2"/>
      <c r="X20" s="3">
        <f t="shared" si="3"/>
        <v>350232.10000000003</v>
      </c>
    </row>
    <row r="21" spans="1:24" ht="12.75">
      <c r="A21" s="34" t="s">
        <v>38</v>
      </c>
      <c r="B21" s="2">
        <v>64180.01</v>
      </c>
      <c r="C21" s="2">
        <v>25945.04</v>
      </c>
      <c r="D21" s="2">
        <f t="shared" si="0"/>
        <v>90125.05</v>
      </c>
      <c r="E21" s="2">
        <v>19669.98</v>
      </c>
      <c r="F21" s="3">
        <f t="shared" si="1"/>
        <v>86366.63999999998</v>
      </c>
      <c r="G21" s="2"/>
      <c r="H21" s="2">
        <v>7505.4</v>
      </c>
      <c r="I21" s="2">
        <v>942</v>
      </c>
      <c r="J21" s="2"/>
      <c r="K21" s="2"/>
      <c r="L21" s="2"/>
      <c r="M21" s="2"/>
      <c r="N21" s="2"/>
      <c r="O21" s="3">
        <f t="shared" si="2"/>
        <v>77919.23999999999</v>
      </c>
      <c r="P21" s="2"/>
      <c r="Q21" s="2"/>
      <c r="R21" s="2">
        <v>12186.62</v>
      </c>
      <c r="S21" s="2">
        <v>65732.62</v>
      </c>
      <c r="T21" s="2"/>
      <c r="U21" s="2"/>
      <c r="V21" s="2"/>
      <c r="W21" s="2"/>
      <c r="X21" s="3">
        <f t="shared" si="3"/>
        <v>196161.66999999998</v>
      </c>
    </row>
    <row r="22" spans="1:24" ht="12.75">
      <c r="A22" s="30" t="s">
        <v>16</v>
      </c>
      <c r="B22" s="2">
        <v>98651.22</v>
      </c>
      <c r="C22" s="2">
        <v>13387.67</v>
      </c>
      <c r="D22" s="2">
        <f t="shared" si="0"/>
        <v>112038.89</v>
      </c>
      <c r="E22" s="3">
        <v>24452.72</v>
      </c>
      <c r="F22" s="3">
        <f t="shared" si="1"/>
        <v>33489.61</v>
      </c>
      <c r="G22" s="2"/>
      <c r="H22" s="2">
        <v>10329.53</v>
      </c>
      <c r="I22" s="2">
        <v>471</v>
      </c>
      <c r="J22" s="2"/>
      <c r="K22" s="2"/>
      <c r="L22" s="2"/>
      <c r="M22" s="2"/>
      <c r="N22" s="2"/>
      <c r="O22" s="3">
        <f t="shared" si="2"/>
        <v>22689.08</v>
      </c>
      <c r="P22" s="2"/>
      <c r="Q22" s="2"/>
      <c r="R22" s="2">
        <v>1830.83</v>
      </c>
      <c r="S22" s="2">
        <v>20858.25</v>
      </c>
      <c r="T22" s="2"/>
      <c r="U22" s="2"/>
      <c r="V22" s="2"/>
      <c r="W22" s="2"/>
      <c r="X22" s="3">
        <f t="shared" si="3"/>
        <v>169981.21999999997</v>
      </c>
    </row>
    <row r="23" spans="1:24" ht="12.75">
      <c r="A23" s="30" t="s">
        <v>17</v>
      </c>
      <c r="B23" s="2">
        <v>215020.31</v>
      </c>
      <c r="C23" s="2">
        <v>61965.96</v>
      </c>
      <c r="D23" s="2">
        <f aca="true" t="shared" si="6" ref="D23:D32">SUM(B23:C23)</f>
        <v>276986.27</v>
      </c>
      <c r="E23" s="2">
        <v>60452.83</v>
      </c>
      <c r="F23" s="3">
        <f t="shared" si="1"/>
        <v>149580.19</v>
      </c>
      <c r="G23" s="2">
        <v>19300</v>
      </c>
      <c r="H23" s="2">
        <v>16185.41</v>
      </c>
      <c r="I23" s="2">
        <v>942</v>
      </c>
      <c r="J23" s="2"/>
      <c r="K23" s="2"/>
      <c r="L23" s="2"/>
      <c r="M23" s="2"/>
      <c r="N23" s="2"/>
      <c r="O23" s="3">
        <f t="shared" si="2"/>
        <v>113152.78</v>
      </c>
      <c r="P23" s="2">
        <v>100000</v>
      </c>
      <c r="Q23" s="2"/>
      <c r="R23" s="2">
        <v>13152.78</v>
      </c>
      <c r="S23" s="3"/>
      <c r="T23" s="2"/>
      <c r="U23" s="2"/>
      <c r="V23" s="2"/>
      <c r="W23" s="2"/>
      <c r="X23" s="3">
        <f t="shared" si="3"/>
        <v>487019.29000000004</v>
      </c>
    </row>
    <row r="24" spans="1:24" ht="12.75">
      <c r="A24" s="30" t="s">
        <v>18</v>
      </c>
      <c r="B24" s="2">
        <v>115201.57</v>
      </c>
      <c r="C24" s="2">
        <v>33261.65</v>
      </c>
      <c r="D24" s="2">
        <f t="shared" si="6"/>
        <v>148463.22</v>
      </c>
      <c r="E24" s="2">
        <v>32402.41</v>
      </c>
      <c r="F24" s="3">
        <f t="shared" si="1"/>
        <v>50365.31</v>
      </c>
      <c r="G24" s="2"/>
      <c r="H24" s="2">
        <v>5766.5</v>
      </c>
      <c r="I24" s="2">
        <v>942</v>
      </c>
      <c r="J24" s="2"/>
      <c r="K24" s="2"/>
      <c r="L24" s="2"/>
      <c r="M24" s="2"/>
      <c r="N24" s="2"/>
      <c r="O24" s="3">
        <f t="shared" si="2"/>
        <v>43656.81</v>
      </c>
      <c r="P24" s="2"/>
      <c r="Q24" s="2"/>
      <c r="R24" s="2">
        <v>2021.63</v>
      </c>
      <c r="S24" s="2">
        <v>41635.18</v>
      </c>
      <c r="T24" s="2"/>
      <c r="U24" s="2"/>
      <c r="V24" s="2"/>
      <c r="W24" s="2"/>
      <c r="X24" s="3">
        <f t="shared" si="3"/>
        <v>231230.94</v>
      </c>
    </row>
    <row r="25" spans="1:24" ht="12.75">
      <c r="A25" s="30" t="s">
        <v>27</v>
      </c>
      <c r="B25" s="2">
        <v>59425.51</v>
      </c>
      <c r="C25" s="2">
        <v>22105.8</v>
      </c>
      <c r="D25" s="2">
        <f t="shared" si="6"/>
        <v>81531.31</v>
      </c>
      <c r="E25" s="2">
        <v>17794.38</v>
      </c>
      <c r="F25" s="3">
        <f t="shared" si="1"/>
        <v>43676.840000000004</v>
      </c>
      <c r="G25" s="2"/>
      <c r="H25" s="2">
        <v>6919.76</v>
      </c>
      <c r="I25" s="2">
        <v>471</v>
      </c>
      <c r="J25" s="2"/>
      <c r="K25" s="2"/>
      <c r="L25" s="2"/>
      <c r="M25" s="2"/>
      <c r="N25" s="2"/>
      <c r="O25" s="3">
        <f t="shared" si="2"/>
        <v>36286.08</v>
      </c>
      <c r="P25" s="2"/>
      <c r="Q25" s="2"/>
      <c r="R25" s="2">
        <v>4924.17</v>
      </c>
      <c r="S25" s="2">
        <v>31361.91</v>
      </c>
      <c r="T25" s="2"/>
      <c r="U25" s="2"/>
      <c r="V25" s="2"/>
      <c r="W25" s="2"/>
      <c r="X25" s="3">
        <f t="shared" si="3"/>
        <v>143002.53</v>
      </c>
    </row>
    <row r="26" spans="1:24" ht="12.75">
      <c r="A26" s="30" t="s">
        <v>33</v>
      </c>
      <c r="B26" s="2">
        <v>21688.32</v>
      </c>
      <c r="C26" s="2"/>
      <c r="D26" s="2">
        <f t="shared" si="6"/>
        <v>21688.32</v>
      </c>
      <c r="E26" s="2">
        <v>4733.52</v>
      </c>
      <c r="F26" s="3">
        <f t="shared" si="1"/>
        <v>9005.02</v>
      </c>
      <c r="G26" s="2"/>
      <c r="H26" s="2">
        <v>9005.02</v>
      </c>
      <c r="I26" s="2"/>
      <c r="J26" s="2"/>
      <c r="K26" s="2"/>
      <c r="L26" s="2"/>
      <c r="M26" s="2"/>
      <c r="N26" s="2"/>
      <c r="O26" s="3">
        <f t="shared" si="2"/>
        <v>0</v>
      </c>
      <c r="P26" s="2"/>
      <c r="Q26" s="2"/>
      <c r="R26" s="2"/>
      <c r="S26" s="2"/>
      <c r="T26" s="2"/>
      <c r="U26" s="2"/>
      <c r="V26" s="2"/>
      <c r="W26" s="2"/>
      <c r="X26" s="3">
        <f t="shared" si="3"/>
        <v>35426.86</v>
      </c>
    </row>
    <row r="27" spans="1:24" ht="12.75">
      <c r="A27" s="30" t="s">
        <v>19</v>
      </c>
      <c r="B27" s="2">
        <v>74707.66</v>
      </c>
      <c r="C27" s="2">
        <v>35249.13</v>
      </c>
      <c r="D27" s="2">
        <f t="shared" si="6"/>
        <v>109956.79000000001</v>
      </c>
      <c r="E27" s="2">
        <v>23998.3</v>
      </c>
      <c r="F27" s="3">
        <f t="shared" si="1"/>
        <v>73527.45</v>
      </c>
      <c r="G27" s="2"/>
      <c r="H27" s="2">
        <v>3356.88</v>
      </c>
      <c r="I27" s="2">
        <v>942</v>
      </c>
      <c r="J27" s="2"/>
      <c r="K27" s="2"/>
      <c r="L27" s="2"/>
      <c r="M27" s="2"/>
      <c r="N27" s="2"/>
      <c r="O27" s="3">
        <f t="shared" si="2"/>
        <v>69228.56999999999</v>
      </c>
      <c r="P27" s="2"/>
      <c r="Q27" s="2"/>
      <c r="R27" s="2">
        <v>5610.23</v>
      </c>
      <c r="S27" s="2">
        <v>63618.34</v>
      </c>
      <c r="T27" s="2"/>
      <c r="U27" s="2"/>
      <c r="V27" s="2"/>
      <c r="W27" s="2"/>
      <c r="X27" s="3">
        <f t="shared" si="3"/>
        <v>207482.53999999998</v>
      </c>
    </row>
    <row r="28" spans="1:24" ht="12.75">
      <c r="A28" s="30" t="s">
        <v>20</v>
      </c>
      <c r="B28" s="2"/>
      <c r="C28" s="2"/>
      <c r="D28" s="2">
        <f t="shared" si="6"/>
        <v>0</v>
      </c>
      <c r="E28" s="2"/>
      <c r="F28" s="3">
        <f t="shared" si="1"/>
        <v>0</v>
      </c>
      <c r="G28" s="2"/>
      <c r="H28" s="2"/>
      <c r="I28" s="2"/>
      <c r="J28" s="2"/>
      <c r="K28" s="2"/>
      <c r="L28" s="2"/>
      <c r="M28" s="2"/>
      <c r="N28" s="2"/>
      <c r="O28" s="3">
        <f t="shared" si="2"/>
        <v>0</v>
      </c>
      <c r="P28" s="2"/>
      <c r="Q28" s="2"/>
      <c r="R28" s="2"/>
      <c r="S28" s="2"/>
      <c r="T28" s="2"/>
      <c r="U28" s="2"/>
      <c r="V28" s="2"/>
      <c r="W28" s="2"/>
      <c r="X28" s="3">
        <f t="shared" si="3"/>
        <v>0</v>
      </c>
    </row>
    <row r="29" spans="1:24" ht="12.75">
      <c r="A29" s="30" t="s">
        <v>21</v>
      </c>
      <c r="B29" s="2">
        <v>165251.68</v>
      </c>
      <c r="C29" s="2">
        <v>29787.3</v>
      </c>
      <c r="D29" s="2">
        <f t="shared" si="6"/>
        <v>195038.97999999998</v>
      </c>
      <c r="E29" s="2">
        <v>42567.66</v>
      </c>
      <c r="F29" s="3">
        <f t="shared" si="1"/>
        <v>125073.22</v>
      </c>
      <c r="G29" s="2"/>
      <c r="H29" s="2">
        <v>17274.67</v>
      </c>
      <c r="I29" s="2">
        <v>942</v>
      </c>
      <c r="J29" s="2"/>
      <c r="K29" s="2"/>
      <c r="L29" s="2"/>
      <c r="M29" s="2"/>
      <c r="N29" s="2"/>
      <c r="O29" s="3">
        <f t="shared" si="2"/>
        <v>106856.55</v>
      </c>
      <c r="P29" s="2">
        <v>100000</v>
      </c>
      <c r="Q29" s="2"/>
      <c r="R29" s="2">
        <v>6856.55</v>
      </c>
      <c r="S29" s="2"/>
      <c r="T29" s="2"/>
      <c r="U29" s="2"/>
      <c r="V29" s="2"/>
      <c r="W29" s="2"/>
      <c r="X29" s="3">
        <f t="shared" si="3"/>
        <v>362679.86</v>
      </c>
    </row>
    <row r="30" spans="1:24" ht="12.75">
      <c r="A30" s="30" t="s">
        <v>22</v>
      </c>
      <c r="B30" s="2">
        <v>83364.42</v>
      </c>
      <c r="C30" s="2">
        <v>24192.3</v>
      </c>
      <c r="D30" s="2">
        <f t="shared" si="6"/>
        <v>107556.72</v>
      </c>
      <c r="E30" s="2">
        <v>23474.48</v>
      </c>
      <c r="F30" s="3">
        <f t="shared" si="1"/>
        <v>28078.230000000003</v>
      </c>
      <c r="G30" s="2"/>
      <c r="H30" s="2">
        <v>8416.01</v>
      </c>
      <c r="I30" s="2">
        <v>471</v>
      </c>
      <c r="J30" s="2"/>
      <c r="K30" s="2"/>
      <c r="L30" s="2"/>
      <c r="M30" s="2"/>
      <c r="N30" s="2"/>
      <c r="O30" s="3">
        <f t="shared" si="2"/>
        <v>19191.22</v>
      </c>
      <c r="P30" s="2"/>
      <c r="Q30" s="2"/>
      <c r="R30" s="2"/>
      <c r="S30" s="2">
        <v>19191.22</v>
      </c>
      <c r="T30" s="2"/>
      <c r="U30" s="2"/>
      <c r="V30" s="2"/>
      <c r="W30" s="2"/>
      <c r="X30" s="3">
        <f t="shared" si="3"/>
        <v>159109.43</v>
      </c>
    </row>
    <row r="31" spans="1:24" ht="12.75">
      <c r="A31" s="30" t="s">
        <v>23</v>
      </c>
      <c r="B31" s="2">
        <v>185784.33</v>
      </c>
      <c r="C31" s="2">
        <v>60856.38</v>
      </c>
      <c r="D31" s="2">
        <f t="shared" si="6"/>
        <v>246640.71</v>
      </c>
      <c r="E31" s="2">
        <v>53829.87</v>
      </c>
      <c r="F31" s="3">
        <f t="shared" si="1"/>
        <v>148691.82</v>
      </c>
      <c r="G31" s="2">
        <v>1394</v>
      </c>
      <c r="H31" s="2">
        <v>16431.32</v>
      </c>
      <c r="I31" s="2">
        <v>942</v>
      </c>
      <c r="J31" s="2"/>
      <c r="K31" s="2"/>
      <c r="L31" s="2"/>
      <c r="M31" s="2"/>
      <c r="N31" s="2"/>
      <c r="O31" s="3">
        <f t="shared" si="2"/>
        <v>129924.5</v>
      </c>
      <c r="P31" s="2"/>
      <c r="Q31" s="2"/>
      <c r="R31" s="2">
        <v>16091.86</v>
      </c>
      <c r="S31" s="47">
        <v>113832.64</v>
      </c>
      <c r="T31" s="2"/>
      <c r="U31" s="2"/>
      <c r="V31" s="2"/>
      <c r="W31" s="2"/>
      <c r="X31" s="3">
        <f t="shared" si="3"/>
        <v>449162.4</v>
      </c>
    </row>
    <row r="32" spans="1:24" ht="12.75">
      <c r="A32" s="1"/>
      <c r="B32" s="2"/>
      <c r="C32" s="2"/>
      <c r="D32" s="2">
        <f t="shared" si="6"/>
        <v>0</v>
      </c>
      <c r="E32" s="2"/>
      <c r="F32" s="3">
        <f t="shared" si="1"/>
        <v>0</v>
      </c>
      <c r="G32" s="2"/>
      <c r="H32" s="2"/>
      <c r="I32" s="2"/>
      <c r="J32" s="2"/>
      <c r="K32" s="2"/>
      <c r="L32" s="2"/>
      <c r="M32" s="2"/>
      <c r="N32" s="2"/>
      <c r="O32" s="3">
        <f t="shared" si="2"/>
        <v>0</v>
      </c>
      <c r="P32" s="2"/>
      <c r="Q32" s="2"/>
      <c r="R32" s="2"/>
      <c r="S32" s="2"/>
      <c r="T32" s="2"/>
      <c r="U32" s="2"/>
      <c r="V32" s="2"/>
      <c r="W32" s="2"/>
      <c r="X32" s="3">
        <f t="shared" si="3"/>
        <v>0</v>
      </c>
    </row>
    <row r="33" spans="1:24" ht="12.75">
      <c r="A33" s="1"/>
      <c r="B33" s="2"/>
      <c r="C33" s="2"/>
      <c r="D33" s="2"/>
      <c r="E33" s="2"/>
      <c r="F33" s="3">
        <f t="shared" si="1"/>
        <v>0</v>
      </c>
      <c r="G33" s="2"/>
      <c r="H33" s="2"/>
      <c r="I33" s="2"/>
      <c r="J33" s="2"/>
      <c r="K33" s="2"/>
      <c r="L33" s="2"/>
      <c r="M33" s="2"/>
      <c r="N33" s="2"/>
      <c r="O33" s="3">
        <f t="shared" si="2"/>
        <v>0</v>
      </c>
      <c r="P33" s="2"/>
      <c r="Q33" s="2"/>
      <c r="R33" s="2"/>
      <c r="S33" s="2"/>
      <c r="T33" s="2"/>
      <c r="U33" s="2"/>
      <c r="V33" s="2"/>
      <c r="W33" s="2"/>
      <c r="X33" s="3">
        <f t="shared" si="3"/>
        <v>0</v>
      </c>
    </row>
    <row r="34" spans="1:24" ht="12.75">
      <c r="A34" s="1"/>
      <c r="B34" s="2"/>
      <c r="C34" s="2"/>
      <c r="D34" s="2">
        <f>SUM(B34:C34)</f>
        <v>0</v>
      </c>
      <c r="E34" s="2"/>
      <c r="F34" s="3">
        <f t="shared" si="1"/>
        <v>0</v>
      </c>
      <c r="G34" s="2"/>
      <c r="H34" s="2"/>
      <c r="I34" s="2"/>
      <c r="J34" s="2"/>
      <c r="K34" s="2"/>
      <c r="L34" s="2"/>
      <c r="M34" s="2"/>
      <c r="N34" s="2"/>
      <c r="O34" s="3">
        <f t="shared" si="2"/>
        <v>0</v>
      </c>
      <c r="P34" s="2"/>
      <c r="Q34" s="2"/>
      <c r="R34" s="2"/>
      <c r="S34" s="2"/>
      <c r="T34" s="2"/>
      <c r="U34" s="2"/>
      <c r="V34" s="2"/>
      <c r="W34" s="2"/>
      <c r="X34" s="3">
        <f t="shared" si="3"/>
        <v>0</v>
      </c>
    </row>
    <row r="35" spans="1:24" ht="12.75">
      <c r="A35" s="6"/>
      <c r="B35" s="2"/>
      <c r="C35" s="2"/>
      <c r="D35" s="2"/>
      <c r="E35" s="2"/>
      <c r="F35" s="3">
        <f t="shared" si="1"/>
        <v>0</v>
      </c>
      <c r="G35" s="2"/>
      <c r="H35" s="2"/>
      <c r="I35" s="2"/>
      <c r="J35" s="2"/>
      <c r="K35" s="2"/>
      <c r="L35" s="2"/>
      <c r="M35" s="2"/>
      <c r="N35" s="2"/>
      <c r="O35" s="3">
        <f t="shared" si="2"/>
        <v>0</v>
      </c>
      <c r="P35" s="2"/>
      <c r="Q35" s="2"/>
      <c r="R35" s="2"/>
      <c r="S35" s="2"/>
      <c r="T35" s="2"/>
      <c r="U35" s="2"/>
      <c r="V35" s="2"/>
      <c r="W35" s="2"/>
      <c r="X35" s="3">
        <f t="shared" si="3"/>
        <v>0</v>
      </c>
    </row>
    <row r="36" spans="1:24" ht="12.75">
      <c r="A36" s="1" t="s">
        <v>6</v>
      </c>
      <c r="B36" s="3">
        <f>SUM(B9:B35)</f>
        <v>2499310.3400000003</v>
      </c>
      <c r="C36" s="3">
        <f>SUM(C9:C35)</f>
        <v>747263.1900000002</v>
      </c>
      <c r="D36" s="3">
        <f>SUM(D9:D35)</f>
        <v>3246573.5300000003</v>
      </c>
      <c r="E36" s="2">
        <f>SUM(E9:E35)</f>
        <v>708571.4500000001</v>
      </c>
      <c r="F36" s="3">
        <f t="shared" si="1"/>
        <v>1483085.95</v>
      </c>
      <c r="G36" s="2">
        <f>SUM(G9:G35)</f>
        <v>20694</v>
      </c>
      <c r="H36" s="2">
        <f aca="true" t="shared" si="7" ref="H36:N36">SUM(H9:H35)</f>
        <v>234718.69</v>
      </c>
      <c r="I36" s="2">
        <f t="shared" si="7"/>
        <v>23179</v>
      </c>
      <c r="J36" s="2">
        <f t="shared" si="7"/>
        <v>0</v>
      </c>
      <c r="K36" s="2">
        <f t="shared" si="7"/>
        <v>0</v>
      </c>
      <c r="L36" s="2">
        <f t="shared" si="7"/>
        <v>0</v>
      </c>
      <c r="M36" s="2">
        <f t="shared" si="7"/>
        <v>0</v>
      </c>
      <c r="N36" s="2">
        <f t="shared" si="7"/>
        <v>0</v>
      </c>
      <c r="O36" s="2">
        <f>SUM(O9:O35)</f>
        <v>1204494.26</v>
      </c>
      <c r="P36" s="2">
        <f>SUM(P9:P35)</f>
        <v>300000</v>
      </c>
      <c r="Q36" s="2">
        <f aca="true" t="shared" si="8" ref="Q36:W36">SUM(Q9:Q35)</f>
        <v>17298.4</v>
      </c>
      <c r="R36" s="2">
        <f t="shared" si="8"/>
        <v>137186.8</v>
      </c>
      <c r="S36" s="2">
        <f t="shared" si="8"/>
        <v>697145.3099999999</v>
      </c>
      <c r="T36" s="2">
        <f t="shared" si="8"/>
        <v>52863.75</v>
      </c>
      <c r="U36" s="2">
        <f t="shared" si="8"/>
        <v>0</v>
      </c>
      <c r="V36" s="2">
        <f t="shared" si="8"/>
        <v>0</v>
      </c>
      <c r="W36" s="2">
        <f t="shared" si="8"/>
        <v>0</v>
      </c>
      <c r="X36" s="3">
        <f t="shared" si="3"/>
        <v>5438230.930000001</v>
      </c>
    </row>
    <row r="37" spans="1:24" ht="12.75">
      <c r="A37" s="1" t="s">
        <v>25</v>
      </c>
      <c r="B37" s="3">
        <f>SUM(B36,B8)</f>
        <v>3178818.6900000004</v>
      </c>
      <c r="C37" s="3">
        <f>SUM(C36,C8)</f>
        <v>935193.7200000002</v>
      </c>
      <c r="D37" s="3">
        <f>SUM(D8+D36)</f>
        <v>4114012.41</v>
      </c>
      <c r="E37" s="3">
        <f>SUM(E8+E36)</f>
        <v>897891.79</v>
      </c>
      <c r="F37" s="3">
        <f>G37+H37+I37+N37+O37+U37</f>
        <v>1909117.5699999998</v>
      </c>
      <c r="G37" s="2">
        <f>SUM(G8+G36)</f>
        <v>23934</v>
      </c>
      <c r="H37" s="2">
        <f aca="true" t="shared" si="9" ref="H37:N37">SUM(H8+H36)</f>
        <v>355975.62</v>
      </c>
      <c r="I37" s="2">
        <f t="shared" si="9"/>
        <v>25307</v>
      </c>
      <c r="J37" s="2">
        <f t="shared" si="9"/>
        <v>0</v>
      </c>
      <c r="K37" s="2">
        <f t="shared" si="9"/>
        <v>0</v>
      </c>
      <c r="L37" s="2">
        <f t="shared" si="9"/>
        <v>0</v>
      </c>
      <c r="M37" s="2">
        <f t="shared" si="9"/>
        <v>0</v>
      </c>
      <c r="N37" s="2">
        <f t="shared" si="9"/>
        <v>0</v>
      </c>
      <c r="O37" s="3">
        <f>P37+Q37+R37+S37+T37</f>
        <v>1503900.95</v>
      </c>
      <c r="P37" s="2">
        <f>SUM(P8+P36)</f>
        <v>450000</v>
      </c>
      <c r="Q37" s="2">
        <f aca="true" t="shared" si="10" ref="Q37:W37">SUM(Q8+Q36)</f>
        <v>17298.4</v>
      </c>
      <c r="R37" s="2">
        <f t="shared" si="10"/>
        <v>179198.58</v>
      </c>
      <c r="S37" s="2">
        <f t="shared" si="10"/>
        <v>804540.22</v>
      </c>
      <c r="T37" s="2">
        <f t="shared" si="10"/>
        <v>52863.75</v>
      </c>
      <c r="U37" s="2">
        <f t="shared" si="10"/>
        <v>0</v>
      </c>
      <c r="V37" s="2">
        <f t="shared" si="10"/>
        <v>0</v>
      </c>
      <c r="W37" s="2">
        <f t="shared" si="10"/>
        <v>0</v>
      </c>
      <c r="X37" s="3">
        <f>D37+E37+F37+J37</f>
        <v>6921021.77</v>
      </c>
    </row>
    <row r="38" spans="1:24" ht="12.75">
      <c r="A38" s="21" t="s">
        <v>42</v>
      </c>
      <c r="B38" s="8">
        <v>2111</v>
      </c>
      <c r="C38" s="1">
        <v>2111</v>
      </c>
      <c r="D38" s="1">
        <v>2110</v>
      </c>
      <c r="E38" s="1">
        <v>2120</v>
      </c>
      <c r="F38" s="1">
        <v>2200</v>
      </c>
      <c r="G38" s="1">
        <v>2210</v>
      </c>
      <c r="H38" s="1">
        <v>2230</v>
      </c>
      <c r="I38" s="1">
        <v>2240</v>
      </c>
      <c r="J38" s="1">
        <v>2800</v>
      </c>
      <c r="K38" s="1"/>
      <c r="L38" s="1"/>
      <c r="M38" s="1"/>
      <c r="N38" s="1">
        <v>2250</v>
      </c>
      <c r="O38" s="1">
        <v>2270</v>
      </c>
      <c r="P38" s="1">
        <v>2271</v>
      </c>
      <c r="Q38" s="1">
        <v>2272</v>
      </c>
      <c r="R38" s="1">
        <v>2273</v>
      </c>
      <c r="S38" s="1">
        <v>2274</v>
      </c>
      <c r="T38" s="1">
        <v>2275</v>
      </c>
      <c r="U38" s="1">
        <v>2282</v>
      </c>
      <c r="V38" s="1"/>
      <c r="W38" s="1"/>
      <c r="X38" s="14"/>
    </row>
    <row r="39" ht="12.75">
      <c r="D39" s="17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1"/>
  <sheetViews>
    <sheetView zoomScale="80" zoomScaleNormal="80" zoomScalePageLayoutView="0" workbookViewId="0" topLeftCell="A4">
      <selection activeCell="B1" sqref="B1:X37"/>
    </sheetView>
  </sheetViews>
  <sheetFormatPr defaultColWidth="9.00390625" defaultRowHeight="12.75"/>
  <cols>
    <col min="1" max="1" width="17.125" style="13" customWidth="1"/>
    <col min="2" max="2" width="13.00390625" style="13" customWidth="1"/>
    <col min="3" max="3" width="11.375" style="13" customWidth="1"/>
    <col min="4" max="4" width="12.75390625" style="13" customWidth="1"/>
    <col min="5" max="5" width="15.25390625" style="13" customWidth="1"/>
    <col min="6" max="6" width="11.25390625" style="13" customWidth="1"/>
    <col min="7" max="7" width="9.75390625" style="13" customWidth="1"/>
    <col min="8" max="8" width="10.375" style="13" customWidth="1"/>
    <col min="9" max="9" width="9.25390625" style="13" customWidth="1"/>
    <col min="10" max="10" width="8.75390625" style="13" customWidth="1"/>
    <col min="11" max="11" width="3.875" style="13" customWidth="1"/>
    <col min="12" max="12" width="4.25390625" style="13" customWidth="1"/>
    <col min="13" max="13" width="3.875" style="13" customWidth="1"/>
    <col min="14" max="14" width="9.25390625" style="13" customWidth="1"/>
    <col min="15" max="15" width="11.375" style="13" customWidth="1"/>
    <col min="16" max="16" width="12.00390625" style="13" customWidth="1"/>
    <col min="17" max="17" width="9.25390625" style="13" bestFit="1" customWidth="1"/>
    <col min="18" max="18" width="11.375" style="13" customWidth="1"/>
    <col min="19" max="19" width="10.125" style="13" customWidth="1"/>
    <col min="20" max="21" width="8.25390625" style="13" customWidth="1"/>
    <col min="22" max="22" width="5.25390625" style="13" customWidth="1"/>
    <col min="23" max="23" width="6.125" style="13" customWidth="1"/>
    <col min="24" max="24" width="13.25390625" style="13" customWidth="1"/>
    <col min="25" max="25" width="12.375" style="13" bestFit="1" customWidth="1"/>
    <col min="26" max="16384" width="9.125" style="13" customWidth="1"/>
  </cols>
  <sheetData>
    <row r="1" spans="1:25" ht="12.75">
      <c r="A1" s="22" t="s">
        <v>0</v>
      </c>
      <c r="B1" s="22">
        <f>SUM('за 2 міс.19 р.'!B1+'березень 19 р.'!B1)</f>
        <v>0</v>
      </c>
      <c r="C1" s="22">
        <f>SUM('за 2 міс.19 р.'!C1+'березень 19 р.'!C1)</f>
        <v>0</v>
      </c>
      <c r="D1" s="22">
        <f>SUM('за 2 міс.19 р.'!D1+'березень 19 р.'!D1)</f>
        <v>0</v>
      </c>
      <c r="E1" s="22">
        <f>SUM('за 2 міс.19 р.'!E1+'березень 19 р.'!E1)</f>
        <v>0</v>
      </c>
      <c r="F1" s="22">
        <f>SUM('за 2 міс.19 р.'!F1+'березень 19 р.'!F1)</f>
        <v>0</v>
      </c>
      <c r="G1" s="22">
        <f>SUM('за 2 міс.19 р.'!G1+'березень 19 р.'!G1)</f>
        <v>0</v>
      </c>
      <c r="H1" s="22">
        <f>SUM('за 2 міс.19 р.'!H1+'березень 19 р.'!H1)</f>
        <v>0</v>
      </c>
      <c r="I1" s="22">
        <f>SUM('за 2 міс.19 р.'!I1+'березень 19 р.'!I1)</f>
        <v>0</v>
      </c>
      <c r="J1" s="22">
        <f>SUM('за 2 міс.19 р.'!J1+'березень 19 р.'!J1)</f>
        <v>0</v>
      </c>
      <c r="K1" s="22">
        <f>SUM('за 2 міс.19 р.'!K1+'березень 19 р.'!K1)</f>
        <v>0</v>
      </c>
      <c r="L1" s="22">
        <f>SUM('за 2 міс.19 р.'!L1+'березень 19 р.'!L1)</f>
        <v>0</v>
      </c>
      <c r="M1" s="22">
        <f>SUM('за 2 міс.19 р.'!M1+'березень 19 р.'!M1)</f>
        <v>0</v>
      </c>
      <c r="N1" s="22">
        <f>SUM('за 2 міс.19 р.'!N1+'березень 19 р.'!N1)</f>
        <v>0</v>
      </c>
      <c r="O1" s="22">
        <f>SUM('за 2 міс.19 р.'!O1+'березень 19 р.'!O1)</f>
        <v>0</v>
      </c>
      <c r="P1" s="22">
        <f>SUM('за 2 міс.19 р.'!P1+'березень 19 р.'!P1)</f>
        <v>0</v>
      </c>
      <c r="Q1" s="22">
        <f>SUM('за 2 міс.19 р.'!Q1+'березень 19 р.'!Q1)</f>
        <v>0</v>
      </c>
      <c r="R1" s="22">
        <f>SUM('за 2 міс.19 р.'!R1+'березень 19 р.'!R1)</f>
        <v>0</v>
      </c>
      <c r="S1" s="22">
        <f>SUM('за 2 міс.19 р.'!S1+'березень 19 р.'!S1)</f>
        <v>0</v>
      </c>
      <c r="T1" s="22">
        <f>SUM('за 2 міс.19 р.'!T1+'березень 19 р.'!T1)</f>
        <v>0</v>
      </c>
      <c r="U1" s="22">
        <f>SUM('за 2 міс.19 р.'!U1+'березень 19 р.'!U1)</f>
        <v>0</v>
      </c>
      <c r="V1" s="22">
        <f>SUM('за 2 міс.19 р.'!V1+'березень 19 р.'!V1)</f>
        <v>0</v>
      </c>
      <c r="W1" s="22">
        <f>SUM('за 2 міс.19 р.'!W1+'березень 19 р.'!W1)</f>
        <v>0</v>
      </c>
      <c r="X1" s="22">
        <f>SUM('за 2 міс.19 р.'!X1+'березень 19 р.'!X1)</f>
        <v>0</v>
      </c>
      <c r="Y1" s="25"/>
    </row>
    <row r="2" spans="1:25" ht="12.75">
      <c r="A2" s="22" t="s">
        <v>1</v>
      </c>
      <c r="B2" s="22">
        <f>SUM('за 2 міс.19 р.'!B2+'березень 19 р.'!B2)</f>
        <v>0</v>
      </c>
      <c r="C2" s="22">
        <f>SUM('за 2 міс.19 р.'!C2+'березень 19 р.'!C2)</f>
        <v>0</v>
      </c>
      <c r="D2" s="22">
        <f>SUM('за 2 міс.19 р.'!D2+'березень 19 р.'!D2)</f>
        <v>0</v>
      </c>
      <c r="E2" s="22">
        <f>SUM('за 2 міс.19 р.'!E2+'березень 19 р.'!E2)</f>
        <v>0</v>
      </c>
      <c r="F2" s="22">
        <f>SUM('за 2 міс.19 р.'!F2+'березень 19 р.'!F2)</f>
        <v>0</v>
      </c>
      <c r="G2" s="22">
        <f>SUM('за 2 міс.19 р.'!G2+'березень 19 р.'!G2)</f>
        <v>0</v>
      </c>
      <c r="H2" s="22">
        <f>SUM('за 2 міс.19 р.'!H2+'березень 19 р.'!H2)</f>
        <v>0</v>
      </c>
      <c r="I2" s="22">
        <f>SUM('за 2 міс.19 р.'!I2+'березень 19 р.'!I2)</f>
        <v>0</v>
      </c>
      <c r="J2" s="22">
        <f>SUM('за 2 міс.19 р.'!J2+'березень 19 р.'!J2)</f>
        <v>0</v>
      </c>
      <c r="K2" s="22">
        <f>SUM('за 2 міс.19 р.'!K2+'березень 19 р.'!K2)</f>
        <v>0</v>
      </c>
      <c r="L2" s="22">
        <f>SUM('за 2 міс.19 р.'!L2+'березень 19 р.'!L2)</f>
        <v>0</v>
      </c>
      <c r="M2" s="22">
        <f>SUM('за 2 міс.19 р.'!M2+'березень 19 р.'!M2)</f>
        <v>0</v>
      </c>
      <c r="N2" s="22">
        <f>SUM('за 2 міс.19 р.'!N2+'березень 19 р.'!N2)</f>
        <v>0</v>
      </c>
      <c r="O2" s="22">
        <f>SUM('за 2 міс.19 р.'!O2+'березень 19 р.'!O2)</f>
        <v>0</v>
      </c>
      <c r="P2" s="22">
        <f>SUM('за 2 міс.19 р.'!P2+'березень 19 р.'!P2)</f>
        <v>0</v>
      </c>
      <c r="Q2" s="22">
        <f>SUM('за 2 міс.19 р.'!Q2+'березень 19 р.'!Q2)</f>
        <v>0</v>
      </c>
      <c r="R2" s="22">
        <f>SUM('за 2 міс.19 р.'!R2+'березень 19 р.'!R2)</f>
        <v>0</v>
      </c>
      <c r="S2" s="22">
        <f>SUM('за 2 міс.19 р.'!S2+'березень 19 р.'!S2)</f>
        <v>0</v>
      </c>
      <c r="T2" s="22">
        <f>SUM('за 2 міс.19 р.'!T2+'березень 19 р.'!T2)</f>
        <v>0</v>
      </c>
      <c r="U2" s="22">
        <f>SUM('за 2 міс.19 р.'!U2+'березень 19 р.'!U2)</f>
        <v>0</v>
      </c>
      <c r="V2" s="22">
        <f>SUM('за 2 міс.19 р.'!V2+'березень 19 р.'!V2)</f>
        <v>0</v>
      </c>
      <c r="W2" s="22">
        <f>SUM('за 2 міс.19 р.'!W2+'березень 19 р.'!W2)</f>
        <v>0</v>
      </c>
      <c r="X2" s="22">
        <f>SUM('за 2 міс.19 р.'!X2+'березень 19 р.'!X2)</f>
        <v>0</v>
      </c>
      <c r="Y2" s="25"/>
    </row>
    <row r="3" spans="1:25" ht="12.75">
      <c r="A3" s="22" t="s">
        <v>2</v>
      </c>
      <c r="B3" s="22">
        <f>SUM('за 2 міс.19 р.'!B3+'березень 19 р.'!B3)</f>
        <v>0</v>
      </c>
      <c r="C3" s="22">
        <f>SUM('за 2 міс.19 р.'!C3+'березень 19 р.'!C3)</f>
        <v>0</v>
      </c>
      <c r="D3" s="22">
        <f>SUM('за 2 міс.19 р.'!D3+'березень 19 р.'!D3)</f>
        <v>0</v>
      </c>
      <c r="E3" s="22">
        <f>SUM('за 2 міс.19 р.'!E3+'березень 19 р.'!E3)</f>
        <v>0</v>
      </c>
      <c r="F3" s="22">
        <f>SUM('за 2 міс.19 р.'!F3+'березень 19 р.'!F3)</f>
        <v>0</v>
      </c>
      <c r="G3" s="22">
        <f>SUM('за 2 міс.19 р.'!G3+'березень 19 р.'!G3)</f>
        <v>0</v>
      </c>
      <c r="H3" s="22">
        <f>SUM('за 2 міс.19 р.'!H3+'березень 19 р.'!H3)</f>
        <v>0</v>
      </c>
      <c r="I3" s="22">
        <f>SUM('за 2 міс.19 р.'!I3+'березень 19 р.'!I3)</f>
        <v>0</v>
      </c>
      <c r="J3" s="22">
        <f>SUM('за 2 міс.19 р.'!J3+'березень 19 р.'!J3)</f>
        <v>0</v>
      </c>
      <c r="K3" s="22">
        <f>SUM('за 2 міс.19 р.'!K3+'березень 19 р.'!K3)</f>
        <v>0</v>
      </c>
      <c r="L3" s="22">
        <f>SUM('за 2 міс.19 р.'!L3+'березень 19 р.'!L3)</f>
        <v>0</v>
      </c>
      <c r="M3" s="22">
        <f>SUM('за 2 міс.19 р.'!M3+'березень 19 р.'!M3)</f>
        <v>0</v>
      </c>
      <c r="N3" s="22">
        <f>SUM('за 2 міс.19 р.'!N3+'березень 19 р.'!N3)</f>
        <v>0</v>
      </c>
      <c r="O3" s="22">
        <f>SUM('за 2 міс.19 р.'!O3+'березень 19 р.'!O3)</f>
        <v>0</v>
      </c>
      <c r="P3" s="22">
        <f>SUM('за 2 міс.19 р.'!P3+'березень 19 р.'!P3)</f>
        <v>0</v>
      </c>
      <c r="Q3" s="22">
        <f>SUM('за 2 міс.19 р.'!Q3+'березень 19 р.'!Q3)</f>
        <v>0</v>
      </c>
      <c r="R3" s="22">
        <f>SUM('за 2 міс.19 р.'!R3+'березень 19 р.'!R3)</f>
        <v>0</v>
      </c>
      <c r="S3" s="22">
        <f>SUM('за 2 міс.19 р.'!S3+'березень 19 р.'!S3)</f>
        <v>0</v>
      </c>
      <c r="T3" s="22">
        <f>SUM('за 2 міс.19 р.'!T3+'березень 19 р.'!T3)</f>
        <v>0</v>
      </c>
      <c r="U3" s="22">
        <f>SUM('за 2 міс.19 р.'!U3+'березень 19 р.'!U3)</f>
        <v>0</v>
      </c>
      <c r="V3" s="22">
        <f>SUM('за 2 міс.19 р.'!V3+'березень 19 р.'!V3)</f>
        <v>0</v>
      </c>
      <c r="W3" s="22">
        <f>SUM('за 2 міс.19 р.'!W3+'березень 19 р.'!W3)</f>
        <v>0</v>
      </c>
      <c r="X3" s="22">
        <f>SUM('за 2 міс.19 р.'!X3+'березень 19 р.'!X3)</f>
        <v>0</v>
      </c>
      <c r="Y3" s="25"/>
    </row>
    <row r="4" spans="1:25" ht="12.75">
      <c r="A4" s="22" t="s">
        <v>3</v>
      </c>
      <c r="B4" s="22">
        <f>SUM('за 2 міс.19 р.'!B4+'березень 19 р.'!B4)</f>
        <v>0</v>
      </c>
      <c r="C4" s="22">
        <f>SUM('за 2 міс.19 р.'!C4+'березень 19 р.'!C4)</f>
        <v>0</v>
      </c>
      <c r="D4" s="22">
        <f>SUM('за 2 міс.19 р.'!D4+'березень 19 р.'!D4)</f>
        <v>0</v>
      </c>
      <c r="E4" s="22">
        <f>SUM('за 2 міс.19 р.'!E4+'березень 19 р.'!E4)</f>
        <v>0</v>
      </c>
      <c r="F4" s="22">
        <f>SUM('за 2 міс.19 р.'!F4+'березень 19 р.'!F4)</f>
        <v>0</v>
      </c>
      <c r="G4" s="22">
        <f>SUM('за 2 міс.19 р.'!G4+'березень 19 р.'!G4)</f>
        <v>0</v>
      </c>
      <c r="H4" s="22">
        <f>SUM('за 2 міс.19 р.'!H4+'березень 19 р.'!H4)</f>
        <v>0</v>
      </c>
      <c r="I4" s="22">
        <f>SUM('за 2 міс.19 р.'!I4+'березень 19 р.'!I4)</f>
        <v>0</v>
      </c>
      <c r="J4" s="22">
        <f>SUM('за 2 міс.19 р.'!J4+'березень 19 р.'!J4)</f>
        <v>0</v>
      </c>
      <c r="K4" s="22">
        <f>SUM('за 2 міс.19 р.'!K4+'березень 19 р.'!K4)</f>
        <v>0</v>
      </c>
      <c r="L4" s="22">
        <f>SUM('за 2 міс.19 р.'!L4+'березень 19 р.'!L4)</f>
        <v>0</v>
      </c>
      <c r="M4" s="22">
        <f>SUM('за 2 міс.19 р.'!M4+'березень 19 р.'!M4)</f>
        <v>0</v>
      </c>
      <c r="N4" s="22">
        <f>SUM('за 2 міс.19 р.'!N4+'березень 19 р.'!N4)</f>
        <v>0</v>
      </c>
      <c r="O4" s="22">
        <f>SUM('за 2 міс.19 р.'!O4+'березень 19 р.'!O4)</f>
        <v>0</v>
      </c>
      <c r="P4" s="22">
        <f>SUM('за 2 міс.19 р.'!P4+'березень 19 р.'!P4)</f>
        <v>0</v>
      </c>
      <c r="Q4" s="22">
        <f>SUM('за 2 міс.19 р.'!Q4+'березень 19 р.'!Q4)</f>
        <v>0</v>
      </c>
      <c r="R4" s="22">
        <f>SUM('за 2 міс.19 р.'!R4+'березень 19 р.'!R4)</f>
        <v>0</v>
      </c>
      <c r="S4" s="22">
        <f>SUM('за 2 міс.19 р.'!S4+'березень 19 р.'!S4)</f>
        <v>0</v>
      </c>
      <c r="T4" s="22">
        <f>SUM('за 2 міс.19 р.'!T4+'березень 19 р.'!T4)</f>
        <v>0</v>
      </c>
      <c r="U4" s="22">
        <f>SUM('за 2 міс.19 р.'!U4+'березень 19 р.'!U4)</f>
        <v>0</v>
      </c>
      <c r="V4" s="22">
        <f>SUM('за 2 міс.19 р.'!V4+'березень 19 р.'!V4)</f>
        <v>0</v>
      </c>
      <c r="W4" s="22">
        <f>SUM('за 2 міс.19 р.'!W4+'березень 19 р.'!W4)</f>
        <v>0</v>
      </c>
      <c r="X4" s="22">
        <f>SUM('за 2 міс.19 р.'!X4+'березень 19 р.'!X4)</f>
        <v>0</v>
      </c>
      <c r="Y4" s="25"/>
    </row>
    <row r="5" spans="1:25" ht="12.75">
      <c r="A5" s="22" t="s">
        <v>4</v>
      </c>
      <c r="B5" s="22">
        <f>SUM('за 2 міс.19 р.'!B5+'березень 19 р.'!B5)</f>
        <v>1267572.6</v>
      </c>
      <c r="C5" s="22">
        <f>SUM('за 2 міс.19 р.'!C5+'березень 19 р.'!C5)</f>
        <v>269749.91000000003</v>
      </c>
      <c r="D5" s="22">
        <f>SUM('за 2 міс.19 р.'!D5+'березень 19 р.'!D5)</f>
        <v>1537322.51</v>
      </c>
      <c r="E5" s="22">
        <f>SUM('за 2 міс.19 р.'!E5+'березень 19 р.'!E5)</f>
        <v>338319.05</v>
      </c>
      <c r="F5" s="22">
        <f>SUM('за 2 міс.19 р.'!F5+'березень 19 р.'!F5)</f>
        <v>822920.19</v>
      </c>
      <c r="G5" s="22">
        <f>SUM('за 2 міс.19 р.'!G5+'березень 19 р.'!G5)</f>
        <v>3240</v>
      </c>
      <c r="H5" s="22">
        <f>SUM('за 2 міс.19 р.'!H5+'березень 19 р.'!H5)</f>
        <v>109329.22</v>
      </c>
      <c r="I5" s="22">
        <f>SUM('за 2 міс.19 р.'!I5+'березень 19 р.'!I5)</f>
        <v>5570.43</v>
      </c>
      <c r="J5" s="22">
        <f>SUM('за 2 міс.19 р.'!J5+'березень 19 р.'!J5)</f>
        <v>0</v>
      </c>
      <c r="K5" s="22">
        <f>SUM('за 2 міс.19 р.'!K5+'березень 19 р.'!K5)</f>
        <v>0</v>
      </c>
      <c r="L5" s="22">
        <f>SUM('за 2 міс.19 р.'!L5+'березень 19 р.'!L5)</f>
        <v>0</v>
      </c>
      <c r="M5" s="22">
        <f>SUM('за 2 міс.19 р.'!M5+'березень 19 р.'!M5)</f>
        <v>0</v>
      </c>
      <c r="N5" s="22">
        <f>SUM('за 2 міс.19 р.'!N5+'березень 19 р.'!N5)</f>
        <v>2361</v>
      </c>
      <c r="O5" s="22">
        <f>SUM('за 2 міс.19 р.'!O5+'березень 19 р.'!O5)</f>
        <v>702419.5399999999</v>
      </c>
      <c r="P5" s="22">
        <f>SUM('за 2 міс.19 р.'!P5+'березень 19 р.'!P5)</f>
        <v>634440.22</v>
      </c>
      <c r="Q5" s="22">
        <f>SUM('за 2 міс.19 р.'!Q5+'березень 19 р.'!Q5)</f>
        <v>4095.96</v>
      </c>
      <c r="R5" s="22">
        <f>SUM('за 2 міс.19 р.'!R5+'березень 19 р.'!R5)</f>
        <v>63605.7</v>
      </c>
      <c r="S5" s="22">
        <f>SUM('за 2 міс.19 р.'!S5+'березень 19 р.'!S5)</f>
        <v>0</v>
      </c>
      <c r="T5" s="22">
        <f>SUM('за 2 міс.19 р.'!T5+'березень 19 р.'!T5)</f>
        <v>277.66</v>
      </c>
      <c r="U5" s="22">
        <f>SUM('за 2 міс.19 р.'!U5+'березень 19 р.'!U5)</f>
        <v>0</v>
      </c>
      <c r="V5" s="22">
        <f>SUM('за 2 міс.19 р.'!V5+'березень 19 р.'!V5)</f>
        <v>0</v>
      </c>
      <c r="W5" s="22">
        <f>SUM('за 2 міс.19 р.'!W5+'березень 19 р.'!W5)</f>
        <v>0</v>
      </c>
      <c r="X5" s="22">
        <f>SUM('за 2 міс.19 р.'!X5+'березень 19 р.'!X5)</f>
        <v>2698561.75</v>
      </c>
      <c r="Y5" s="25"/>
    </row>
    <row r="6" spans="1:25" ht="12.75">
      <c r="A6" s="22" t="s">
        <v>5</v>
      </c>
      <c r="B6" s="22">
        <f>SUM('за 2 міс.19 р.'!B6+'березень 19 р.'!B6)</f>
        <v>781372.65</v>
      </c>
      <c r="C6" s="22">
        <f>SUM('за 2 міс.19 р.'!C6+'березень 19 р.'!C6)</f>
        <v>293252.1</v>
      </c>
      <c r="D6" s="22">
        <f>SUM('за 2 міс.19 р.'!D6+'березень 19 р.'!D6)</f>
        <v>1074624.75</v>
      </c>
      <c r="E6" s="22">
        <f>SUM('за 2 міс.19 р.'!E6+'березень 19 р.'!E6)</f>
        <v>236494.16</v>
      </c>
      <c r="F6" s="22">
        <f>SUM('за 2 міс.19 р.'!F6+'березень 19 р.'!F6)</f>
        <v>359335.19999999995</v>
      </c>
      <c r="G6" s="22">
        <f>SUM('за 2 міс.19 р.'!G6+'березень 19 р.'!G6)</f>
        <v>0</v>
      </c>
      <c r="H6" s="22">
        <f>SUM('за 2 міс.19 р.'!H6+'березень 19 р.'!H6)</f>
        <v>56201.25</v>
      </c>
      <c r="I6" s="22">
        <f>SUM('за 2 міс.19 р.'!I6+'березень 19 р.'!I6)</f>
        <v>10123.44</v>
      </c>
      <c r="J6" s="22">
        <f>SUM('за 2 міс.19 р.'!J6+'березень 19 р.'!J6)</f>
        <v>0</v>
      </c>
      <c r="K6" s="22">
        <f>SUM('за 2 міс.19 р.'!K6+'березень 19 р.'!K6)</f>
        <v>0</v>
      </c>
      <c r="L6" s="22">
        <f>SUM('за 2 міс.19 р.'!L6+'березень 19 р.'!L6)</f>
        <v>0</v>
      </c>
      <c r="M6" s="22">
        <f>SUM('за 2 міс.19 р.'!M6+'березень 19 р.'!M6)</f>
        <v>0</v>
      </c>
      <c r="N6" s="22">
        <f>SUM('за 2 міс.19 р.'!N6+'березень 19 р.'!N6)</f>
        <v>1494.23</v>
      </c>
      <c r="O6" s="22">
        <f>SUM('за 2 міс.19 р.'!O6+'березень 19 р.'!O6)</f>
        <v>291516.28</v>
      </c>
      <c r="P6" s="22">
        <f>SUM('за 2 міс.19 р.'!P6+'березень 19 р.'!P6)</f>
        <v>0</v>
      </c>
      <c r="Q6" s="22">
        <f>SUM('за 2 міс.19 р.'!Q6+'березень 19 р.'!Q6)</f>
        <v>11637.119999999999</v>
      </c>
      <c r="R6" s="22">
        <f>SUM('за 2 міс.19 р.'!R6+'березень 19 р.'!R6)</f>
        <v>20805.940000000002</v>
      </c>
      <c r="S6" s="22">
        <f>SUM('за 2 міс.19 р.'!S6+'березень 19 р.'!S6)</f>
        <v>258914.56</v>
      </c>
      <c r="T6" s="22">
        <f>SUM('за 2 міс.19 р.'!T6+'березень 19 р.'!T6)</f>
        <v>158.66</v>
      </c>
      <c r="U6" s="22">
        <f>SUM('за 2 міс.19 р.'!U6+'березень 19 р.'!U6)</f>
        <v>0</v>
      </c>
      <c r="V6" s="22">
        <f>SUM('за 2 міс.19 р.'!V6+'березень 19 р.'!V6)</f>
        <v>0</v>
      </c>
      <c r="W6" s="22">
        <f>SUM('за 2 міс.19 р.'!W6+'березень 19 р.'!W6)</f>
        <v>0</v>
      </c>
      <c r="X6" s="22">
        <f>SUM('за 2 міс.19 р.'!X6+'березень 19 р.'!X6)</f>
        <v>1670454.1099999999</v>
      </c>
      <c r="Y6" s="25"/>
    </row>
    <row r="7" spans="1:25" ht="12.75">
      <c r="A7" s="22"/>
      <c r="B7" s="22">
        <f>SUM('за 2 міс.19 р.'!B7+'березень 19 р.'!B7)</f>
        <v>0</v>
      </c>
      <c r="C7" s="22">
        <f>SUM('за 2 міс.19 р.'!C7+'березень 19 р.'!C7)</f>
        <v>0</v>
      </c>
      <c r="D7" s="22">
        <f>SUM('за 2 міс.19 р.'!D7+'березень 19 р.'!D7)</f>
        <v>0</v>
      </c>
      <c r="E7" s="22">
        <f>SUM('за 2 міс.19 р.'!E7+'березень 19 р.'!E7)</f>
        <v>0</v>
      </c>
      <c r="F7" s="22">
        <f>SUM('за 2 міс.19 р.'!F7+'березень 19 р.'!F7)</f>
        <v>0</v>
      </c>
      <c r="G7" s="22">
        <f>SUM('за 2 міс.19 р.'!G7+'березень 19 р.'!G7)</f>
        <v>0</v>
      </c>
      <c r="H7" s="22">
        <f>SUM('за 2 міс.19 р.'!H7+'березень 19 р.'!H7)</f>
        <v>0</v>
      </c>
      <c r="I7" s="22">
        <f>SUM('за 2 міс.19 р.'!I7+'березень 19 р.'!I7)</f>
        <v>0</v>
      </c>
      <c r="J7" s="22">
        <f>SUM('за 2 міс.19 р.'!J7+'березень 19 р.'!J7)</f>
        <v>0</v>
      </c>
      <c r="K7" s="22">
        <f>SUM('за 2 міс.19 р.'!K7+'березень 19 р.'!K7)</f>
        <v>0</v>
      </c>
      <c r="L7" s="22">
        <f>SUM('за 2 міс.19 р.'!L7+'березень 19 р.'!L7)</f>
        <v>0</v>
      </c>
      <c r="M7" s="22">
        <f>SUM('за 2 міс.19 р.'!M7+'березень 19 р.'!M7)</f>
        <v>0</v>
      </c>
      <c r="N7" s="22">
        <f>SUM('за 2 міс.19 р.'!N7+'березень 19 р.'!N7)</f>
        <v>0</v>
      </c>
      <c r="O7" s="22">
        <f>SUM('за 2 міс.19 р.'!O7+'березень 19 р.'!O7)</f>
        <v>0</v>
      </c>
      <c r="P7" s="22">
        <f>SUM('за 2 міс.19 р.'!P7+'березень 19 р.'!P7)</f>
        <v>0</v>
      </c>
      <c r="Q7" s="22">
        <f>SUM('за 2 міс.19 р.'!Q7+'березень 19 р.'!Q7)</f>
        <v>0</v>
      </c>
      <c r="R7" s="22">
        <f>SUM('за 2 міс.19 р.'!R7+'березень 19 р.'!R7)</f>
        <v>0</v>
      </c>
      <c r="S7" s="22">
        <f>SUM('за 2 міс.19 р.'!S7+'березень 19 р.'!S7)</f>
        <v>0</v>
      </c>
      <c r="T7" s="22">
        <f>SUM('за 2 міс.19 р.'!T7+'березень 19 р.'!T7)</f>
        <v>0</v>
      </c>
      <c r="U7" s="22">
        <f>SUM('за 2 міс.19 р.'!U7+'березень 19 р.'!U7)</f>
        <v>0</v>
      </c>
      <c r="V7" s="22">
        <f>SUM('за 2 міс.19 р.'!V7+'березень 19 р.'!V7)</f>
        <v>0</v>
      </c>
      <c r="W7" s="22">
        <f>SUM('за 2 міс.19 р.'!W7+'березень 19 р.'!W7)</f>
        <v>0</v>
      </c>
      <c r="X7" s="22">
        <f>SUM('за 2 міс.19 р.'!X7+'березень 19 р.'!X7)</f>
        <v>0</v>
      </c>
      <c r="Y7" s="25"/>
    </row>
    <row r="8" spans="1:25" ht="12.75">
      <c r="A8" s="22" t="s">
        <v>6</v>
      </c>
      <c r="B8" s="22">
        <f>SUM('за 2 міс.19 р.'!B8+'березень 19 р.'!B8)</f>
        <v>2048945.25</v>
      </c>
      <c r="C8" s="22">
        <f>SUM('за 2 міс.19 р.'!C8+'березень 19 р.'!C8)</f>
        <v>563002.01</v>
      </c>
      <c r="D8" s="22">
        <f>SUM('за 2 міс.19 р.'!D8+'березень 19 р.'!D8)</f>
        <v>2611947.26</v>
      </c>
      <c r="E8" s="22">
        <f>SUM('за 2 міс.19 р.'!E8+'березень 19 р.'!E8)</f>
        <v>574813.21</v>
      </c>
      <c r="F8" s="22">
        <f>SUM('за 2 міс.19 р.'!F8+'березень 19 р.'!F8)</f>
        <v>1182255.3900000001</v>
      </c>
      <c r="G8" s="22">
        <f>SUM('за 2 міс.19 р.'!G8+'березень 19 р.'!G8)</f>
        <v>3240</v>
      </c>
      <c r="H8" s="22">
        <f>SUM('за 2 міс.19 р.'!H8+'березень 19 р.'!H8)</f>
        <v>165530.47</v>
      </c>
      <c r="I8" s="22">
        <f>SUM('за 2 міс.19 р.'!I8+'березень 19 р.'!I8)</f>
        <v>15693.869999999999</v>
      </c>
      <c r="J8" s="22">
        <f>SUM('за 2 міс.19 р.'!J8+'березень 19 р.'!J8)</f>
        <v>0</v>
      </c>
      <c r="K8" s="22">
        <f>SUM('за 2 міс.19 р.'!K8+'березень 19 р.'!K8)</f>
        <v>0</v>
      </c>
      <c r="L8" s="22">
        <f>SUM('за 2 міс.19 р.'!L8+'березень 19 р.'!L8)</f>
        <v>0</v>
      </c>
      <c r="M8" s="22">
        <f>SUM('за 2 міс.19 р.'!M8+'березень 19 р.'!M8)</f>
        <v>0</v>
      </c>
      <c r="N8" s="22">
        <f>SUM('за 2 міс.19 р.'!N8+'березень 19 р.'!N8)</f>
        <v>3855.23</v>
      </c>
      <c r="O8" s="22">
        <f>SUM('за 2 міс.19 р.'!O8+'березень 19 р.'!O8)</f>
        <v>993935.8200000001</v>
      </c>
      <c r="P8" s="22">
        <f>SUM('за 2 міс.19 р.'!P8+'березень 19 р.'!P8)</f>
        <v>634440.22</v>
      </c>
      <c r="Q8" s="22">
        <f>SUM('за 2 міс.19 р.'!Q8+'березень 19 р.'!Q8)</f>
        <v>15733.08</v>
      </c>
      <c r="R8" s="22">
        <f>SUM('за 2 міс.19 р.'!R8+'березень 19 р.'!R8)</f>
        <v>84411.64</v>
      </c>
      <c r="S8" s="22">
        <f>SUM('за 2 міс.19 р.'!S8+'березень 19 р.'!S8)</f>
        <v>258914.56</v>
      </c>
      <c r="T8" s="22">
        <f>SUM('за 2 міс.19 р.'!T8+'березень 19 р.'!T8)</f>
        <v>436.32000000000005</v>
      </c>
      <c r="U8" s="22">
        <f>SUM('за 2 міс.19 р.'!U8+'березень 19 р.'!U8)</f>
        <v>0</v>
      </c>
      <c r="V8" s="22">
        <f>SUM('за 2 міс.19 р.'!V8+'березень 19 р.'!V8)</f>
        <v>0</v>
      </c>
      <c r="W8" s="22">
        <f>SUM('за 2 міс.19 р.'!W8+'березень 19 р.'!W8)</f>
        <v>0</v>
      </c>
      <c r="X8" s="22">
        <f>SUM('за 2 міс.19 р.'!X8+'березень 19 р.'!X8)</f>
        <v>4369015.859999999</v>
      </c>
      <c r="Y8" s="25"/>
    </row>
    <row r="9" spans="1:25" ht="12.75">
      <c r="A9" s="22" t="s">
        <v>7</v>
      </c>
      <c r="B9" s="22">
        <f>SUM('за 2 міс.19 р.'!B9+'березень 19 р.'!B9)</f>
        <v>554157.59</v>
      </c>
      <c r="C9" s="22">
        <f>SUM('за 2 міс.19 р.'!C9+'березень 19 р.'!C9)</f>
        <v>144089.34000000003</v>
      </c>
      <c r="D9" s="22">
        <f>SUM('за 2 міс.19 р.'!D9+'березень 19 р.'!D9)</f>
        <v>698246.9299999999</v>
      </c>
      <c r="E9" s="22">
        <f>SUM('за 2 міс.19 р.'!E9+'березень 19 р.'!E9)</f>
        <v>153650.96</v>
      </c>
      <c r="F9" s="22">
        <f>SUM('за 2 міс.19 р.'!F9+'березень 19 р.'!F9)</f>
        <v>185583.1</v>
      </c>
      <c r="G9" s="22">
        <f>SUM('за 2 міс.19 р.'!G9+'березень 19 р.'!G9)</f>
        <v>26420</v>
      </c>
      <c r="H9" s="22">
        <f>SUM('за 2 міс.19 р.'!H9+'березень 19 р.'!H9)</f>
        <v>24203.08</v>
      </c>
      <c r="I9" s="22">
        <f>SUM('за 2 міс.19 р.'!I9+'березень 19 р.'!I9)</f>
        <v>7882.41</v>
      </c>
      <c r="J9" s="22">
        <f>SUM('за 2 міс.19 р.'!J9+'березень 19 р.'!J9)</f>
        <v>0</v>
      </c>
      <c r="K9" s="22">
        <f>SUM('за 2 міс.19 р.'!K9+'березень 19 р.'!K9)</f>
        <v>0</v>
      </c>
      <c r="L9" s="22">
        <f>SUM('за 2 міс.19 р.'!L9+'березень 19 р.'!L9)</f>
        <v>0</v>
      </c>
      <c r="M9" s="22">
        <f>SUM('за 2 міс.19 р.'!M9+'березень 19 р.'!M9)</f>
        <v>0</v>
      </c>
      <c r="N9" s="22">
        <f>SUM('за 2 міс.19 р.'!N9+'березень 19 р.'!N9)</f>
        <v>0</v>
      </c>
      <c r="O9" s="22">
        <f>SUM('за 2 міс.19 р.'!O9+'березень 19 р.'!O9)</f>
        <v>127077.60999999999</v>
      </c>
      <c r="P9" s="22">
        <f>SUM('за 2 міс.19 р.'!P9+'березень 19 р.'!P9)</f>
        <v>0</v>
      </c>
      <c r="Q9" s="22">
        <f>SUM('за 2 міс.19 р.'!Q9+'березень 19 р.'!Q9)</f>
        <v>0</v>
      </c>
      <c r="R9" s="22">
        <f>SUM('за 2 міс.19 р.'!R9+'березень 19 р.'!R9)</f>
        <v>10458.89</v>
      </c>
      <c r="S9" s="22">
        <f>SUM('за 2 міс.19 р.'!S9+'березень 19 р.'!S9)</f>
        <v>116618.72</v>
      </c>
      <c r="T9" s="22">
        <f>SUM('за 2 міс.19 р.'!T9+'березень 19 р.'!T9)</f>
        <v>0</v>
      </c>
      <c r="U9" s="22">
        <f>SUM('за 2 міс.19 р.'!U9+'березень 19 р.'!U9)</f>
        <v>0</v>
      </c>
      <c r="V9" s="22">
        <f>SUM('за 2 міс.19 р.'!V9+'березень 19 р.'!V9)</f>
        <v>0</v>
      </c>
      <c r="W9" s="22">
        <f>SUM('за 2 міс.19 р.'!W9+'березень 19 р.'!W9)</f>
        <v>0</v>
      </c>
      <c r="X9" s="22">
        <f>SUM('за 2 міс.19 р.'!X9+'березень 19 р.'!X9)</f>
        <v>1037480.99</v>
      </c>
      <c r="Y9" s="25"/>
    </row>
    <row r="10" spans="1:25" ht="12.75">
      <c r="A10" s="22" t="s">
        <v>8</v>
      </c>
      <c r="B10" s="22">
        <f>SUM('за 2 міс.19 р.'!B10+'березень 19 р.'!B10)</f>
        <v>0</v>
      </c>
      <c r="C10" s="22">
        <f>SUM('за 2 міс.19 р.'!C10+'березень 19 р.'!C10)</f>
        <v>0</v>
      </c>
      <c r="D10" s="22">
        <f>SUM('за 2 міс.19 р.'!D10+'березень 19 р.'!D10)</f>
        <v>0</v>
      </c>
      <c r="E10" s="22">
        <f>SUM('за 2 міс.19 р.'!E10+'березень 19 р.'!E10)</f>
        <v>0</v>
      </c>
      <c r="F10" s="22">
        <f>SUM('за 2 міс.19 р.'!F10+'березень 19 р.'!F10)</f>
        <v>0</v>
      </c>
      <c r="G10" s="22">
        <f>SUM('за 2 міс.19 р.'!G10+'березень 19 р.'!G10)</f>
        <v>0</v>
      </c>
      <c r="H10" s="22">
        <f>SUM('за 2 міс.19 р.'!H10+'березень 19 р.'!H10)</f>
        <v>0</v>
      </c>
      <c r="I10" s="22">
        <f>SUM('за 2 міс.19 р.'!I10+'березень 19 р.'!I10)</f>
        <v>0</v>
      </c>
      <c r="J10" s="22">
        <f>SUM('за 2 міс.19 р.'!J10+'березень 19 р.'!J10)</f>
        <v>0</v>
      </c>
      <c r="K10" s="22">
        <f>SUM('за 2 міс.19 р.'!K10+'березень 19 р.'!K10)</f>
        <v>0</v>
      </c>
      <c r="L10" s="22">
        <f>SUM('за 2 міс.19 р.'!L10+'березень 19 р.'!L10)</f>
        <v>0</v>
      </c>
      <c r="M10" s="22">
        <f>SUM('за 2 міс.19 р.'!M10+'березень 19 р.'!M10)</f>
        <v>0</v>
      </c>
      <c r="N10" s="22">
        <f>SUM('за 2 міс.19 р.'!N10+'березень 19 р.'!N10)</f>
        <v>0</v>
      </c>
      <c r="O10" s="22">
        <f>SUM('за 2 міс.19 р.'!O10+'березень 19 р.'!O10)</f>
        <v>0</v>
      </c>
      <c r="P10" s="22">
        <f>SUM('за 2 міс.19 р.'!P10+'березень 19 р.'!P10)</f>
        <v>0</v>
      </c>
      <c r="Q10" s="22">
        <f>SUM('за 2 міс.19 р.'!Q10+'березень 19 р.'!Q10)</f>
        <v>0</v>
      </c>
      <c r="R10" s="22">
        <f>SUM('за 2 міс.19 р.'!R10+'березень 19 р.'!R10)</f>
        <v>0</v>
      </c>
      <c r="S10" s="22">
        <f>SUM('за 2 міс.19 р.'!S10+'березень 19 р.'!S10)</f>
        <v>0</v>
      </c>
      <c r="T10" s="22">
        <f>SUM('за 2 міс.19 р.'!T10+'березень 19 р.'!T10)</f>
        <v>0</v>
      </c>
      <c r="U10" s="22">
        <f>SUM('за 2 міс.19 р.'!U10+'березень 19 р.'!U10)</f>
        <v>0</v>
      </c>
      <c r="V10" s="22">
        <f>SUM('за 2 міс.19 р.'!V10+'березень 19 р.'!V10)</f>
        <v>0</v>
      </c>
      <c r="W10" s="22">
        <f>SUM('за 2 міс.19 р.'!W10+'березень 19 р.'!W10)</f>
        <v>0</v>
      </c>
      <c r="X10" s="22">
        <f>SUM('за 2 міс.19 р.'!X10+'березень 19 р.'!X10)</f>
        <v>0</v>
      </c>
      <c r="Y10" s="25"/>
    </row>
    <row r="11" spans="1:25" ht="12.75">
      <c r="A11" s="22" t="s">
        <v>9</v>
      </c>
      <c r="B11" s="22">
        <f>SUM('за 2 міс.19 р.'!B11+'березень 19 р.'!B11)</f>
        <v>371909.89999999997</v>
      </c>
      <c r="C11" s="22">
        <f>SUM('за 2 міс.19 р.'!C11+'березень 19 р.'!C11)</f>
        <v>148605.53</v>
      </c>
      <c r="D11" s="22">
        <f>SUM('за 2 міс.19 р.'!D11+'березень 19 р.'!D11)</f>
        <v>520515.43000000005</v>
      </c>
      <c r="E11" s="22">
        <f>SUM('за 2 міс.19 р.'!E11+'березень 19 р.'!E11)</f>
        <v>114546.65</v>
      </c>
      <c r="F11" s="22">
        <f>SUM('за 2 міс.19 р.'!F11+'березень 19 р.'!F11)</f>
        <v>152374.15000000002</v>
      </c>
      <c r="G11" s="22">
        <f>SUM('за 2 міс.19 р.'!G11+'березень 19 р.'!G11)</f>
        <v>12569</v>
      </c>
      <c r="H11" s="22">
        <f>SUM('за 2 міс.19 р.'!H11+'березень 19 р.'!H11)</f>
        <v>32675.92</v>
      </c>
      <c r="I11" s="22">
        <f>SUM('за 2 міс.19 р.'!I11+'березень 19 р.'!I11)</f>
        <v>5678.49</v>
      </c>
      <c r="J11" s="22">
        <f>SUM('за 2 міс.19 р.'!J11+'березень 19 р.'!J11)</f>
        <v>0</v>
      </c>
      <c r="K11" s="22">
        <f>SUM('за 2 міс.19 р.'!K11+'березень 19 р.'!K11)</f>
        <v>0</v>
      </c>
      <c r="L11" s="22">
        <f>SUM('за 2 міс.19 р.'!L11+'березень 19 р.'!L11)</f>
        <v>0</v>
      </c>
      <c r="M11" s="22">
        <f>SUM('за 2 міс.19 р.'!M11+'березень 19 р.'!M11)</f>
        <v>0</v>
      </c>
      <c r="N11" s="22">
        <f>SUM('за 2 міс.19 р.'!N11+'березень 19 р.'!N11)</f>
        <v>120</v>
      </c>
      <c r="O11" s="22">
        <f>SUM('за 2 міс.19 р.'!O11+'березень 19 р.'!O11)</f>
        <v>101330.73999999999</v>
      </c>
      <c r="P11" s="22">
        <f>SUM('за 2 міс.19 р.'!P11+'березень 19 р.'!P11)</f>
        <v>0</v>
      </c>
      <c r="Q11" s="22">
        <f>SUM('за 2 міс.19 р.'!Q11+'березень 19 р.'!Q11)</f>
        <v>0</v>
      </c>
      <c r="R11" s="22">
        <f>SUM('за 2 міс.19 р.'!R11+'березень 19 р.'!R11)</f>
        <v>21240.96</v>
      </c>
      <c r="S11" s="22">
        <f>SUM('за 2 міс.19 р.'!S11+'березень 19 р.'!S11)</f>
        <v>80089.78</v>
      </c>
      <c r="T11" s="22">
        <f>SUM('за 2 міс.19 р.'!T11+'березень 19 р.'!T11)</f>
        <v>0</v>
      </c>
      <c r="U11" s="22">
        <f>SUM('за 2 міс.19 р.'!U11+'березень 19 р.'!U11)</f>
        <v>0</v>
      </c>
      <c r="V11" s="22">
        <f>SUM('за 2 міс.19 р.'!V11+'березень 19 р.'!V11)</f>
        <v>0</v>
      </c>
      <c r="W11" s="22">
        <f>SUM('за 2 міс.19 р.'!W11+'березень 19 р.'!W11)</f>
        <v>0</v>
      </c>
      <c r="X11" s="22">
        <f>SUM('за 2 міс.19 р.'!X11+'березень 19 р.'!X11)</f>
        <v>787436.23</v>
      </c>
      <c r="Y11" s="25"/>
    </row>
    <row r="12" spans="1:25" ht="12.75">
      <c r="A12" s="22" t="s">
        <v>35</v>
      </c>
      <c r="B12" s="22">
        <f>SUM('за 2 міс.19 р.'!B12+'березень 19 р.'!B12)</f>
        <v>499838.49</v>
      </c>
      <c r="C12" s="22">
        <f>SUM('за 2 міс.19 р.'!C12+'березень 19 р.'!C12)</f>
        <v>147814.49</v>
      </c>
      <c r="D12" s="22">
        <f>SUM('за 2 міс.19 р.'!D12+'березень 19 р.'!D12)</f>
        <v>647652.98</v>
      </c>
      <c r="E12" s="22">
        <f>SUM('за 2 міс.19 р.'!E12+'березень 19 р.'!E12)</f>
        <v>142510.63</v>
      </c>
      <c r="F12" s="22">
        <f>SUM('за 2 міс.19 р.'!F12+'березень 19 р.'!F12)</f>
        <v>273722.44999999995</v>
      </c>
      <c r="G12" s="22">
        <f>SUM('за 2 міс.19 р.'!G12+'березень 19 р.'!G12)</f>
        <v>24452</v>
      </c>
      <c r="H12" s="22">
        <f>SUM('за 2 міс.19 р.'!H12+'березень 19 р.'!H12)</f>
        <v>16620.14</v>
      </c>
      <c r="I12" s="22">
        <f>SUM('за 2 міс.19 р.'!I12+'березень 19 р.'!I12)</f>
        <v>19223.36</v>
      </c>
      <c r="J12" s="22">
        <f>SUM('за 2 міс.19 р.'!J12+'березень 19 р.'!J12)</f>
        <v>0</v>
      </c>
      <c r="K12" s="22">
        <f>SUM('за 2 міс.19 р.'!K12+'березень 19 р.'!K12)</f>
        <v>0</v>
      </c>
      <c r="L12" s="22">
        <f>SUM('за 2 міс.19 р.'!L12+'березень 19 р.'!L12)</f>
        <v>0</v>
      </c>
      <c r="M12" s="22">
        <f>SUM('за 2 міс.19 р.'!M12+'березень 19 р.'!M12)</f>
        <v>0</v>
      </c>
      <c r="N12" s="22">
        <f>SUM('за 2 міс.19 р.'!N12+'березень 19 р.'!N12)</f>
        <v>2160.7599999999998</v>
      </c>
      <c r="O12" s="22">
        <f>SUM('за 2 міс.19 р.'!O12+'березень 19 р.'!O12)</f>
        <v>211266.19</v>
      </c>
      <c r="P12" s="22">
        <f>SUM('за 2 міс.19 р.'!P12+'березень 19 р.'!P12)</f>
        <v>0</v>
      </c>
      <c r="Q12" s="22">
        <f>SUM('за 2 міс.19 р.'!Q12+'березень 19 р.'!Q12)</f>
        <v>15198.4</v>
      </c>
      <c r="R12" s="22">
        <f>SUM('за 2 міс.19 р.'!R12+'березень 19 р.'!R12)</f>
        <v>24891.5</v>
      </c>
      <c r="S12" s="22">
        <f>SUM('за 2 міс.19 р.'!S12+'березень 19 р.'!S12)</f>
        <v>171176.29</v>
      </c>
      <c r="T12" s="22">
        <f>SUM('за 2 міс.19 р.'!T12+'березень 19 р.'!T12)</f>
        <v>0</v>
      </c>
      <c r="U12" s="22">
        <f>SUM('за 2 міс.19 р.'!U12+'березень 19 р.'!U12)</f>
        <v>0</v>
      </c>
      <c r="V12" s="22">
        <f>SUM('за 2 міс.19 р.'!V12+'березень 19 р.'!V12)</f>
        <v>0</v>
      </c>
      <c r="W12" s="22">
        <f>SUM('за 2 міс.19 р.'!W12+'березень 19 р.'!W12)</f>
        <v>0</v>
      </c>
      <c r="X12" s="22">
        <f>SUM('за 2 міс.19 р.'!X12+'березень 19 р.'!X12)</f>
        <v>1063886.06</v>
      </c>
      <c r="Y12" s="25"/>
    </row>
    <row r="13" spans="1:25" ht="12.75">
      <c r="A13" s="22" t="s">
        <v>31</v>
      </c>
      <c r="B13" s="22">
        <f>SUM('за 2 міс.19 р.'!B13+'березень 19 р.'!B13)</f>
        <v>45659.399999999994</v>
      </c>
      <c r="C13" s="22">
        <f>SUM('за 2 міс.19 р.'!C13+'березень 19 р.'!C13)</f>
        <v>0</v>
      </c>
      <c r="D13" s="22">
        <f>SUM('за 2 міс.19 р.'!D13+'березень 19 р.'!D13)</f>
        <v>45659.399999999994</v>
      </c>
      <c r="E13" s="22">
        <f>SUM('за 2 міс.19 р.'!E13+'березень 19 р.'!E13)</f>
        <v>10048.07</v>
      </c>
      <c r="F13" s="22">
        <f>SUM('за 2 міс.19 р.'!F13+'березень 19 р.'!F13)</f>
        <v>5299.0599999999995</v>
      </c>
      <c r="G13" s="22">
        <f>SUM('за 2 міс.19 р.'!G13+'березень 19 р.'!G13)</f>
        <v>0</v>
      </c>
      <c r="H13" s="22">
        <f>SUM('за 2 міс.19 р.'!H13+'березень 19 р.'!H13)</f>
        <v>5299.0599999999995</v>
      </c>
      <c r="I13" s="22">
        <f>SUM('за 2 міс.19 р.'!I13+'березень 19 р.'!I13)</f>
        <v>0</v>
      </c>
      <c r="J13" s="22">
        <f>SUM('за 2 міс.19 р.'!J13+'березень 19 р.'!J13)</f>
        <v>0</v>
      </c>
      <c r="K13" s="22">
        <f>SUM('за 2 міс.19 р.'!K13+'березень 19 р.'!K13)</f>
        <v>0</v>
      </c>
      <c r="L13" s="22">
        <f>SUM('за 2 міс.19 р.'!L13+'березень 19 р.'!L13)</f>
        <v>0</v>
      </c>
      <c r="M13" s="22">
        <f>SUM('за 2 міс.19 р.'!M13+'березень 19 р.'!M13)</f>
        <v>0</v>
      </c>
      <c r="N13" s="22">
        <f>SUM('за 2 міс.19 р.'!N13+'березень 19 р.'!N13)</f>
        <v>0</v>
      </c>
      <c r="O13" s="22">
        <f>SUM('за 2 міс.19 р.'!O13+'березень 19 р.'!O13)</f>
        <v>0</v>
      </c>
      <c r="P13" s="22">
        <f>SUM('за 2 міс.19 р.'!P13+'березень 19 р.'!P13)</f>
        <v>0</v>
      </c>
      <c r="Q13" s="22">
        <f>SUM('за 2 міс.19 р.'!Q13+'березень 19 р.'!Q13)</f>
        <v>0</v>
      </c>
      <c r="R13" s="22">
        <f>SUM('за 2 міс.19 р.'!R13+'березень 19 р.'!R13)</f>
        <v>0</v>
      </c>
      <c r="S13" s="22">
        <f>SUM('за 2 міс.19 р.'!S13+'березень 19 р.'!S13)</f>
        <v>0</v>
      </c>
      <c r="T13" s="22">
        <f>SUM('за 2 міс.19 р.'!T13+'березень 19 р.'!T13)</f>
        <v>0</v>
      </c>
      <c r="U13" s="22">
        <f>SUM('за 2 міс.19 р.'!U13+'березень 19 р.'!U13)</f>
        <v>0</v>
      </c>
      <c r="V13" s="22">
        <f>SUM('за 2 міс.19 р.'!V13+'березень 19 р.'!V13)</f>
        <v>0</v>
      </c>
      <c r="W13" s="22">
        <f>SUM('за 2 міс.19 р.'!W13+'березень 19 р.'!W13)</f>
        <v>0</v>
      </c>
      <c r="X13" s="22">
        <f>SUM('за 2 міс.19 р.'!X13+'березень 19 р.'!X13)</f>
        <v>61006.53</v>
      </c>
      <c r="Y13" s="25"/>
    </row>
    <row r="14" spans="1:25" ht="12.75">
      <c r="A14" s="22" t="s">
        <v>10</v>
      </c>
      <c r="B14" s="22">
        <f>SUM('за 2 міс.19 р.'!B14+'березень 19 р.'!B14)</f>
        <v>0</v>
      </c>
      <c r="C14" s="22">
        <f>SUM('за 2 міс.19 р.'!C14+'березень 19 р.'!C14)</f>
        <v>0</v>
      </c>
      <c r="D14" s="22">
        <f>SUM('за 2 міс.19 р.'!D14+'березень 19 р.'!D14)</f>
        <v>0</v>
      </c>
      <c r="E14" s="22">
        <f>SUM('за 2 міс.19 р.'!E14+'березень 19 р.'!E14)</f>
        <v>0</v>
      </c>
      <c r="F14" s="22">
        <f>SUM('за 2 міс.19 р.'!F14+'березень 19 р.'!F14)</f>
        <v>0</v>
      </c>
      <c r="G14" s="22">
        <f>SUM('за 2 міс.19 р.'!G14+'березень 19 р.'!G14)</f>
        <v>0</v>
      </c>
      <c r="H14" s="22">
        <f>SUM('за 2 міс.19 р.'!H14+'березень 19 р.'!H14)</f>
        <v>0</v>
      </c>
      <c r="I14" s="22">
        <f>SUM('за 2 міс.19 р.'!I14+'березень 19 р.'!I14)</f>
        <v>0</v>
      </c>
      <c r="J14" s="22">
        <f>SUM('за 2 міс.19 р.'!J14+'березень 19 р.'!J14)</f>
        <v>0</v>
      </c>
      <c r="K14" s="22">
        <f>SUM('за 2 міс.19 р.'!K14+'березень 19 р.'!K14)</f>
        <v>0</v>
      </c>
      <c r="L14" s="22">
        <f>SUM('за 2 міс.19 р.'!L14+'березень 19 р.'!L14)</f>
        <v>0</v>
      </c>
      <c r="M14" s="22">
        <f>SUM('за 2 міс.19 р.'!M14+'березень 19 р.'!M14)</f>
        <v>0</v>
      </c>
      <c r="N14" s="22">
        <f>SUM('за 2 міс.19 р.'!N14+'березень 19 р.'!N14)</f>
        <v>0</v>
      </c>
      <c r="O14" s="22">
        <f>SUM('за 2 міс.19 р.'!O14+'березень 19 р.'!O14)</f>
        <v>0</v>
      </c>
      <c r="P14" s="22">
        <f>SUM('за 2 міс.19 р.'!P14+'березень 19 р.'!P14)</f>
        <v>0</v>
      </c>
      <c r="Q14" s="22">
        <f>SUM('за 2 міс.19 р.'!Q14+'березень 19 р.'!Q14)</f>
        <v>0</v>
      </c>
      <c r="R14" s="22">
        <f>SUM('за 2 міс.19 р.'!R14+'березень 19 р.'!R14)</f>
        <v>0</v>
      </c>
      <c r="S14" s="22">
        <f>SUM('за 2 міс.19 р.'!S14+'березень 19 р.'!S14)</f>
        <v>0</v>
      </c>
      <c r="T14" s="22">
        <f>SUM('за 2 міс.19 р.'!T14+'березень 19 р.'!T14)</f>
        <v>0</v>
      </c>
      <c r="U14" s="22">
        <f>SUM('за 2 міс.19 р.'!U14+'березень 19 р.'!U14)</f>
        <v>0</v>
      </c>
      <c r="V14" s="22">
        <f>SUM('за 2 міс.19 р.'!V14+'березень 19 р.'!V14)</f>
        <v>0</v>
      </c>
      <c r="W14" s="22">
        <f>SUM('за 2 міс.19 р.'!W14+'березень 19 р.'!W14)</f>
        <v>0</v>
      </c>
      <c r="X14" s="22">
        <f>SUM('за 2 міс.19 р.'!X14+'березень 19 р.'!X14)</f>
        <v>0</v>
      </c>
      <c r="Y14" s="25"/>
    </row>
    <row r="15" spans="1:25" ht="12.75">
      <c r="A15" s="22" t="s">
        <v>11</v>
      </c>
      <c r="B15" s="22">
        <f>SUM('за 2 міс.19 р.'!B15+'березень 19 р.'!B15)</f>
        <v>709088.89</v>
      </c>
      <c r="C15" s="22">
        <f>SUM('за 2 міс.19 р.'!C15+'березень 19 р.'!C15)</f>
        <v>247097.45</v>
      </c>
      <c r="D15" s="22">
        <f>SUM('за 2 міс.19 р.'!D15+'березень 19 р.'!D15)</f>
        <v>956186.3400000001</v>
      </c>
      <c r="E15" s="22">
        <f>SUM('за 2 міс.19 р.'!E15+'березень 19 р.'!E15)</f>
        <v>210420.46000000002</v>
      </c>
      <c r="F15" s="22">
        <f>SUM('за 2 міс.19 р.'!F15+'березень 19 р.'!F15)</f>
        <v>320294.45000000007</v>
      </c>
      <c r="G15" s="22">
        <f>SUM('за 2 міс.19 р.'!G15+'березень 19 р.'!G15)</f>
        <v>59473</v>
      </c>
      <c r="H15" s="22">
        <f>SUM('за 2 міс.19 р.'!H15+'березень 19 р.'!H15)</f>
        <v>56445.149999999994</v>
      </c>
      <c r="I15" s="22">
        <f>SUM('за 2 міс.19 р.'!I15+'березень 19 р.'!I15)</f>
        <v>4743.09</v>
      </c>
      <c r="J15" s="22">
        <f>SUM('за 2 міс.19 р.'!J15+'березень 19 р.'!J15)</f>
        <v>0</v>
      </c>
      <c r="K15" s="22">
        <f>SUM('за 2 міс.19 р.'!K15+'березень 19 р.'!K15)</f>
        <v>0</v>
      </c>
      <c r="L15" s="22">
        <f>SUM('за 2 міс.19 р.'!L15+'березень 19 р.'!L15)</f>
        <v>0</v>
      </c>
      <c r="M15" s="22">
        <f>SUM('за 2 міс.19 р.'!M15+'березень 19 р.'!M15)</f>
        <v>0</v>
      </c>
      <c r="N15" s="22">
        <f>SUM('за 2 міс.19 р.'!N15+'березень 19 р.'!N15)</f>
        <v>1660.45</v>
      </c>
      <c r="O15" s="22">
        <f>SUM('за 2 міс.19 р.'!O15+'березень 19 р.'!O15)</f>
        <v>197972.76</v>
      </c>
      <c r="P15" s="22">
        <f>SUM('за 2 міс.19 р.'!P15+'березень 19 р.'!P15)</f>
        <v>0</v>
      </c>
      <c r="Q15" s="22">
        <f>SUM('за 2 міс.19 р.'!Q15+'березень 19 р.'!Q15)</f>
        <v>752</v>
      </c>
      <c r="R15" s="22">
        <f>SUM('за 2 міс.19 р.'!R15+'березень 19 р.'!R15)</f>
        <v>12487.42</v>
      </c>
      <c r="S15" s="22">
        <f>SUM('за 2 міс.19 р.'!S15+'березень 19 р.'!S15)</f>
        <v>184733.34000000003</v>
      </c>
      <c r="T15" s="22">
        <f>SUM('за 2 міс.19 р.'!T15+'березень 19 р.'!T15)</f>
        <v>0</v>
      </c>
      <c r="U15" s="22">
        <f>SUM('за 2 міс.19 р.'!U15+'березень 19 р.'!U15)</f>
        <v>0</v>
      </c>
      <c r="V15" s="22">
        <f>SUM('за 2 міс.19 р.'!V15+'березень 19 р.'!V15)</f>
        <v>0</v>
      </c>
      <c r="W15" s="22">
        <f>SUM('за 2 міс.19 р.'!W15+'березень 19 р.'!W15)</f>
        <v>0</v>
      </c>
      <c r="X15" s="22">
        <f>SUM('за 2 міс.19 р.'!X15+'березень 19 р.'!X15)</f>
        <v>1486901.25</v>
      </c>
      <c r="Y15" s="25"/>
    </row>
    <row r="16" spans="1:25" ht="12.75">
      <c r="A16" s="22" t="s">
        <v>12</v>
      </c>
      <c r="B16" s="22">
        <f>SUM('за 2 міс.19 р.'!B16+'березень 19 р.'!B16)</f>
        <v>183617.59</v>
      </c>
      <c r="C16" s="22">
        <f>SUM('за 2 міс.19 р.'!C16+'березень 19 р.'!C16)</f>
        <v>78528.75</v>
      </c>
      <c r="D16" s="22">
        <f>SUM('за 2 міс.19 р.'!D16+'березень 19 р.'!D16)</f>
        <v>262146.33999999997</v>
      </c>
      <c r="E16" s="22">
        <f>SUM('за 2 міс.19 р.'!E16+'березень 19 р.'!E16)</f>
        <v>57697.619999999995</v>
      </c>
      <c r="F16" s="22">
        <f>SUM('за 2 міс.19 р.'!F16+'березень 19 р.'!F16)</f>
        <v>100957.15999999999</v>
      </c>
      <c r="G16" s="22">
        <f>SUM('за 2 міс.19 р.'!G16+'березень 19 р.'!G16)</f>
        <v>0</v>
      </c>
      <c r="H16" s="22">
        <f>SUM('за 2 міс.19 р.'!H16+'березень 19 р.'!H16)</f>
        <v>10863.73</v>
      </c>
      <c r="I16" s="22">
        <f>SUM('за 2 міс.19 р.'!I16+'березень 19 р.'!I16)</f>
        <v>6086.78</v>
      </c>
      <c r="J16" s="22">
        <f>SUM('за 2 міс.19 р.'!J16+'березень 19 р.'!J16)</f>
        <v>0</v>
      </c>
      <c r="K16" s="22">
        <f>SUM('за 2 міс.19 р.'!K16+'березень 19 р.'!K16)</f>
        <v>0</v>
      </c>
      <c r="L16" s="22">
        <f>SUM('за 2 міс.19 р.'!L16+'березень 19 р.'!L16)</f>
        <v>0</v>
      </c>
      <c r="M16" s="22">
        <f>SUM('за 2 міс.19 р.'!M16+'березень 19 р.'!M16)</f>
        <v>0</v>
      </c>
      <c r="N16" s="22">
        <f>SUM('за 2 міс.19 р.'!N16+'березень 19 р.'!N16)</f>
        <v>0</v>
      </c>
      <c r="O16" s="22">
        <f>SUM('за 2 міс.19 р.'!O16+'березень 19 р.'!O16)</f>
        <v>84006.65</v>
      </c>
      <c r="P16" s="22">
        <f>SUM('за 2 міс.19 р.'!P16+'березень 19 р.'!P16)</f>
        <v>0</v>
      </c>
      <c r="Q16" s="22">
        <f>SUM('за 2 міс.19 р.'!Q16+'березень 19 р.'!Q16)</f>
        <v>0</v>
      </c>
      <c r="R16" s="22">
        <f>SUM('за 2 міс.19 р.'!R16+'березень 19 р.'!R16)</f>
        <v>9716.939999999999</v>
      </c>
      <c r="S16" s="22">
        <f>SUM('за 2 міс.19 р.'!S16+'березень 19 р.'!S16)</f>
        <v>74289.70999999999</v>
      </c>
      <c r="T16" s="22">
        <f>SUM('за 2 міс.19 р.'!T16+'березень 19 р.'!T16)</f>
        <v>0</v>
      </c>
      <c r="U16" s="22">
        <f>SUM('за 2 міс.19 р.'!U16+'березень 19 р.'!U16)</f>
        <v>0</v>
      </c>
      <c r="V16" s="22">
        <f>SUM('за 2 міс.19 р.'!V16+'березень 19 р.'!V16)</f>
        <v>0</v>
      </c>
      <c r="W16" s="22">
        <f>SUM('за 2 міс.19 р.'!W16+'березень 19 р.'!W16)</f>
        <v>0</v>
      </c>
      <c r="X16" s="22">
        <f>SUM('за 2 міс.19 р.'!X16+'березень 19 р.'!X16)</f>
        <v>420801.12</v>
      </c>
      <c r="Y16" s="25"/>
    </row>
    <row r="17" spans="1:25" ht="12.75">
      <c r="A17" s="22" t="s">
        <v>13</v>
      </c>
      <c r="B17" s="22">
        <f>SUM('за 2 міс.19 р.'!B17+'березень 19 р.'!B17)</f>
        <v>439361.64</v>
      </c>
      <c r="C17" s="22">
        <f>SUM('за 2 міс.19 р.'!C17+'березень 19 р.'!C17)</f>
        <v>129124.54999999999</v>
      </c>
      <c r="D17" s="22">
        <f>SUM('за 2 міс.19 р.'!D17+'березень 19 р.'!D17)</f>
        <v>568486.1900000001</v>
      </c>
      <c r="E17" s="22">
        <f>SUM('за 2 міс.19 р.'!E17+'березень 19 р.'!E17)</f>
        <v>125097.26999999999</v>
      </c>
      <c r="F17" s="22">
        <f>SUM('за 2 міс.19 р.'!F17+'березень 19 р.'!F17)</f>
        <v>248531.14</v>
      </c>
      <c r="G17" s="22">
        <f>SUM('за 2 міс.19 р.'!G17+'березень 19 р.'!G17)</f>
        <v>10680</v>
      </c>
      <c r="H17" s="22">
        <f>SUM('за 2 міс.19 р.'!H17+'березень 19 р.'!H17)</f>
        <v>23949.670000000002</v>
      </c>
      <c r="I17" s="22">
        <f>SUM('за 2 міс.19 р.'!I17+'березень 19 р.'!I17)</f>
        <v>8381.73</v>
      </c>
      <c r="J17" s="22">
        <f>SUM('за 2 міс.19 р.'!J17+'березень 19 р.'!J17)</f>
        <v>0</v>
      </c>
      <c r="K17" s="22">
        <f>SUM('за 2 міс.19 р.'!K17+'березень 19 р.'!K17)</f>
        <v>0</v>
      </c>
      <c r="L17" s="22">
        <f>SUM('за 2 міс.19 р.'!L17+'березень 19 р.'!L17)</f>
        <v>0</v>
      </c>
      <c r="M17" s="22">
        <f>SUM('за 2 міс.19 р.'!M17+'березень 19 р.'!M17)</f>
        <v>0</v>
      </c>
      <c r="N17" s="22">
        <f>SUM('за 2 міс.19 р.'!N17+'березень 19 р.'!N17)</f>
        <v>1641.0900000000001</v>
      </c>
      <c r="O17" s="22">
        <f>SUM('за 2 міс.19 р.'!O17+'березень 19 р.'!O17)</f>
        <v>203878.65000000002</v>
      </c>
      <c r="P17" s="22">
        <f>SUM('за 2 міс.19 р.'!P17+'березень 19 р.'!P17)</f>
        <v>0</v>
      </c>
      <c r="Q17" s="22">
        <f>SUM('за 2 міс.19 р.'!Q17+'березень 19 р.'!Q17)</f>
        <v>0</v>
      </c>
      <c r="R17" s="22">
        <f>SUM('за 2 міс.19 р.'!R17+'березень 19 р.'!R17)</f>
        <v>11898.380000000001</v>
      </c>
      <c r="S17" s="22">
        <f>SUM('за 2 міс.19 р.'!S17+'березень 19 р.'!S17)</f>
        <v>191980.27000000002</v>
      </c>
      <c r="T17" s="22">
        <f>SUM('за 2 міс.19 р.'!T17+'березень 19 р.'!T17)</f>
        <v>0</v>
      </c>
      <c r="U17" s="22">
        <f>SUM('за 2 міс.19 р.'!U17+'березень 19 р.'!U17)</f>
        <v>0</v>
      </c>
      <c r="V17" s="22">
        <f>SUM('за 2 міс.19 р.'!V17+'березень 19 р.'!V17)</f>
        <v>0</v>
      </c>
      <c r="W17" s="22">
        <f>SUM('за 2 міс.19 р.'!W17+'березень 19 р.'!W17)</f>
        <v>0</v>
      </c>
      <c r="X17" s="22">
        <f>SUM('за 2 міс.19 р.'!X17+'березень 19 р.'!X17)</f>
        <v>942114.6000000001</v>
      </c>
      <c r="Y17" s="25"/>
    </row>
    <row r="18" spans="1:25" ht="12.75">
      <c r="A18" s="22" t="s">
        <v>24</v>
      </c>
      <c r="B18" s="22">
        <f>SUM('за 2 міс.19 р.'!B18+'березень 19 р.'!B18)</f>
        <v>490893.26</v>
      </c>
      <c r="C18" s="22">
        <f>SUM('за 2 міс.19 р.'!C18+'березень 19 р.'!C18)</f>
        <v>137640.48</v>
      </c>
      <c r="D18" s="22">
        <f>SUM('за 2 міс.19 р.'!D18+'березень 19 р.'!D18)</f>
        <v>628533.74</v>
      </c>
      <c r="E18" s="22">
        <f>SUM('за 2 міс.19 р.'!E18+'березень 19 р.'!E18)</f>
        <v>138317.29</v>
      </c>
      <c r="F18" s="22">
        <f>SUM('за 2 міс.19 р.'!F18+'березень 19 р.'!F18)</f>
        <v>525122.5599999999</v>
      </c>
      <c r="G18" s="22">
        <f>SUM('за 2 міс.19 р.'!G18+'березень 19 р.'!G18)</f>
        <v>37060</v>
      </c>
      <c r="H18" s="22">
        <f>SUM('за 2 міс.19 р.'!H18+'березень 19 р.'!H18)</f>
        <v>9617.91</v>
      </c>
      <c r="I18" s="22">
        <f>SUM('за 2 міс.19 р.'!I18+'березень 19 р.'!I18)</f>
        <v>7599.05</v>
      </c>
      <c r="J18" s="22">
        <f>SUM('за 2 міс.19 р.'!J18+'березень 19 р.'!J18)</f>
        <v>0</v>
      </c>
      <c r="K18" s="22">
        <f>SUM('за 2 міс.19 р.'!K18+'березень 19 р.'!K18)</f>
        <v>0</v>
      </c>
      <c r="L18" s="22">
        <f>SUM('за 2 міс.19 р.'!L18+'березень 19 р.'!L18)</f>
        <v>0</v>
      </c>
      <c r="M18" s="22">
        <f>SUM('за 2 міс.19 р.'!M18+'березень 19 р.'!M18)</f>
        <v>0</v>
      </c>
      <c r="N18" s="22">
        <f>SUM('за 2 міс.19 р.'!N18+'березень 19 р.'!N18)</f>
        <v>0</v>
      </c>
      <c r="O18" s="22">
        <f>SUM('за 2 міс.19 р.'!O18+'березень 19 р.'!O18)</f>
        <v>470845.6</v>
      </c>
      <c r="P18" s="22">
        <f>SUM('за 2 міс.19 р.'!P18+'березень 19 р.'!P18)</f>
        <v>440000</v>
      </c>
      <c r="Q18" s="22">
        <f>SUM('за 2 міс.19 р.'!Q18+'березень 19 р.'!Q18)</f>
        <v>0</v>
      </c>
      <c r="R18" s="22">
        <f>SUM('за 2 міс.19 р.'!R18+'березень 19 р.'!R18)</f>
        <v>30845.6</v>
      </c>
      <c r="S18" s="22">
        <f>SUM('за 2 міс.19 р.'!S18+'березень 19 р.'!S18)</f>
        <v>0</v>
      </c>
      <c r="T18" s="22">
        <f>SUM('за 2 міс.19 р.'!T18+'березень 19 р.'!T18)</f>
        <v>0</v>
      </c>
      <c r="U18" s="22">
        <f>SUM('за 2 міс.19 р.'!U18+'березень 19 р.'!U18)</f>
        <v>0</v>
      </c>
      <c r="V18" s="22">
        <f>SUM('за 2 міс.19 р.'!V18+'березень 19 р.'!V18)</f>
        <v>0</v>
      </c>
      <c r="W18" s="22">
        <f>SUM('за 2 міс.19 р.'!W18+'березень 19 р.'!W18)</f>
        <v>0</v>
      </c>
      <c r="X18" s="22">
        <f>SUM('за 2 міс.19 р.'!X18+'березень 19 р.'!X18)</f>
        <v>1291973.5899999999</v>
      </c>
      <c r="Y18" s="25"/>
    </row>
    <row r="19" spans="1:25" ht="12.75">
      <c r="A19" s="22" t="s">
        <v>14</v>
      </c>
      <c r="B19" s="22">
        <f>SUM('за 2 міс.19 р.'!B19+'березень 19 р.'!B19)</f>
        <v>415643.52</v>
      </c>
      <c r="C19" s="22">
        <f>SUM('за 2 міс.19 р.'!C19+'березень 19 р.'!C19)</f>
        <v>97272.76000000001</v>
      </c>
      <c r="D19" s="22">
        <f>SUM('за 2 міс.19 р.'!D19+'березень 19 р.'!D19)</f>
        <v>512916.28</v>
      </c>
      <c r="E19" s="22">
        <f>SUM('за 2 міс.19 р.'!E19+'березень 19 р.'!E19)</f>
        <v>112875.68</v>
      </c>
      <c r="F19" s="22">
        <f>SUM('за 2 міс.19 р.'!F19+'березень 19 р.'!F19)</f>
        <v>147266.69</v>
      </c>
      <c r="G19" s="22">
        <f>SUM('за 2 міс.19 р.'!G19+'березень 19 р.'!G19)</f>
        <v>22569</v>
      </c>
      <c r="H19" s="22">
        <f>SUM('за 2 міс.19 р.'!H19+'березень 19 р.'!H19)</f>
        <v>13837.32</v>
      </c>
      <c r="I19" s="22">
        <f>SUM('за 2 міс.19 р.'!I19+'березень 19 р.'!I19)</f>
        <v>5161.09</v>
      </c>
      <c r="J19" s="22">
        <f>SUM('за 2 міс.19 р.'!J19+'березень 19 р.'!J19)</f>
        <v>0</v>
      </c>
      <c r="K19" s="22">
        <f>SUM('за 2 міс.19 р.'!K19+'березень 19 р.'!K19)</f>
        <v>0</v>
      </c>
      <c r="L19" s="22">
        <f>SUM('за 2 міс.19 р.'!L19+'березень 19 р.'!L19)</f>
        <v>0</v>
      </c>
      <c r="M19" s="22">
        <f>SUM('за 2 міс.19 р.'!M19+'березень 19 р.'!M19)</f>
        <v>0</v>
      </c>
      <c r="N19" s="22">
        <f>SUM('за 2 міс.19 р.'!N19+'березень 19 р.'!N19)</f>
        <v>986.39</v>
      </c>
      <c r="O19" s="22">
        <f>SUM('за 2 міс.19 р.'!O19+'березень 19 р.'!O19)</f>
        <v>104712.89</v>
      </c>
      <c r="P19" s="22">
        <f>SUM('за 2 міс.19 р.'!P19+'березень 19 р.'!P19)</f>
        <v>0</v>
      </c>
      <c r="Q19" s="22">
        <f>SUM('за 2 міс.19 р.'!Q19+'березень 19 р.'!Q19)</f>
        <v>0</v>
      </c>
      <c r="R19" s="22">
        <f>SUM('за 2 міс.19 р.'!R19+'березень 19 р.'!R19)</f>
        <v>10665.7</v>
      </c>
      <c r="S19" s="22">
        <f>SUM('за 2 міс.19 р.'!S19+'березень 19 р.'!S19)</f>
        <v>2245.94</v>
      </c>
      <c r="T19" s="22">
        <f>SUM('за 2 міс.19 р.'!T19+'березень 19 р.'!T19)</f>
        <v>91801.25</v>
      </c>
      <c r="U19" s="22">
        <f>SUM('за 2 міс.19 р.'!U19+'березень 19 р.'!U19)</f>
        <v>0</v>
      </c>
      <c r="V19" s="22">
        <f>SUM('за 2 міс.19 р.'!V19+'березень 19 р.'!V19)</f>
        <v>0</v>
      </c>
      <c r="W19" s="22">
        <f>SUM('за 2 міс.19 р.'!W19+'березень 19 р.'!W19)</f>
        <v>0</v>
      </c>
      <c r="X19" s="22">
        <f>SUM('за 2 міс.19 р.'!X19+'березень 19 р.'!X19)</f>
        <v>773058.65</v>
      </c>
      <c r="Y19" s="25"/>
    </row>
    <row r="20" spans="1:25" ht="12.75">
      <c r="A20" s="22" t="s">
        <v>15</v>
      </c>
      <c r="B20" s="22">
        <f>SUM('за 2 міс.19 р.'!B20+'березень 19 р.'!B20)</f>
        <v>518269.86</v>
      </c>
      <c r="C20" s="22">
        <f>SUM('за 2 міс.19 р.'!C20+'березень 19 р.'!C20)</f>
        <v>180918.06</v>
      </c>
      <c r="D20" s="22">
        <f>SUM('за 2 міс.19 р.'!D20+'березень 19 р.'!D20)</f>
        <v>699187.9199999999</v>
      </c>
      <c r="E20" s="22">
        <f>SUM('за 2 міс.19 р.'!E20+'березень 19 р.'!E20)</f>
        <v>153861.62</v>
      </c>
      <c r="F20" s="22">
        <f>SUM('за 2 міс.19 р.'!F20+'березень 19 р.'!F20)</f>
        <v>175510.91999999998</v>
      </c>
      <c r="G20" s="22">
        <f>SUM('за 2 міс.19 р.'!G20+'березень 19 р.'!G20)</f>
        <v>16864</v>
      </c>
      <c r="H20" s="22">
        <f>SUM('за 2 міс.19 р.'!H20+'березень 19 р.'!H20)</f>
        <v>23401.15</v>
      </c>
      <c r="I20" s="22">
        <f>SUM('за 2 міс.19 р.'!I20+'березень 19 р.'!I20)</f>
        <v>7065.62</v>
      </c>
      <c r="J20" s="22">
        <f>SUM('за 2 міс.19 р.'!J20+'березень 19 р.'!J20)</f>
        <v>0</v>
      </c>
      <c r="K20" s="22">
        <f>SUM('за 2 міс.19 р.'!K20+'березень 19 р.'!K20)</f>
        <v>0</v>
      </c>
      <c r="L20" s="22">
        <f>SUM('за 2 міс.19 р.'!L20+'березень 19 р.'!L20)</f>
        <v>0</v>
      </c>
      <c r="M20" s="22">
        <f>SUM('за 2 міс.19 р.'!M20+'березень 19 р.'!M20)</f>
        <v>0</v>
      </c>
      <c r="N20" s="22">
        <f>SUM('за 2 міс.19 р.'!N20+'березень 19 р.'!N20)</f>
        <v>0</v>
      </c>
      <c r="O20" s="22">
        <f>SUM('за 2 міс.19 р.'!O20+'березень 19 р.'!O20)</f>
        <v>128180.15</v>
      </c>
      <c r="P20" s="22">
        <f>SUM('за 2 міс.19 р.'!P20+'березень 19 р.'!P20)</f>
        <v>0</v>
      </c>
      <c r="Q20" s="22">
        <f>SUM('за 2 міс.19 р.'!Q20+'березень 19 р.'!Q20)</f>
        <v>2100</v>
      </c>
      <c r="R20" s="22">
        <f>SUM('за 2 міс.19 р.'!R20+'березень 19 р.'!R20)</f>
        <v>11479.71</v>
      </c>
      <c r="S20" s="22">
        <f>SUM('за 2 міс.19 р.'!S20+'березень 19 р.'!S20)</f>
        <v>114600.44</v>
      </c>
      <c r="T20" s="22">
        <f>SUM('за 2 міс.19 р.'!T20+'березень 19 р.'!T20)</f>
        <v>0</v>
      </c>
      <c r="U20" s="22">
        <f>SUM('за 2 міс.19 р.'!U20+'березень 19 р.'!U20)</f>
        <v>0</v>
      </c>
      <c r="V20" s="22">
        <f>SUM('за 2 міс.19 р.'!V20+'березень 19 р.'!V20)</f>
        <v>0</v>
      </c>
      <c r="W20" s="22">
        <f>SUM('за 2 міс.19 р.'!W20+'березень 19 р.'!W20)</f>
        <v>0</v>
      </c>
      <c r="X20" s="22">
        <f>SUM('за 2 міс.19 р.'!X20+'березень 19 р.'!X20)</f>
        <v>1028560.4600000002</v>
      </c>
      <c r="Y20" s="25"/>
    </row>
    <row r="21" spans="1:25" ht="12.75">
      <c r="A21" s="22" t="s">
        <v>38</v>
      </c>
      <c r="B21" s="22">
        <f>SUM('за 2 міс.19 р.'!B21+'березень 19 р.'!B21)</f>
        <v>191439.63</v>
      </c>
      <c r="C21" s="22">
        <f>SUM('за 2 міс.19 р.'!C21+'березень 19 р.'!C21)</f>
        <v>78060.19</v>
      </c>
      <c r="D21" s="22">
        <f>SUM('за 2 міс.19 р.'!D21+'березень 19 р.'!D21)</f>
        <v>269499.82</v>
      </c>
      <c r="E21" s="22">
        <f>SUM('за 2 міс.19 р.'!E21+'березень 19 р.'!E21)</f>
        <v>59306.03999999999</v>
      </c>
      <c r="F21" s="22">
        <f>SUM('за 2 міс.19 р.'!F21+'березень 19 р.'!F21)</f>
        <v>228488.07</v>
      </c>
      <c r="G21" s="22">
        <f>SUM('за 2 міс.19 р.'!G21+'березень 19 р.'!G21)</f>
        <v>0</v>
      </c>
      <c r="H21" s="22">
        <f>SUM('за 2 міс.19 р.'!H21+'березень 19 р.'!H21)</f>
        <v>9860.36</v>
      </c>
      <c r="I21" s="22">
        <f>SUM('за 2 міс.19 р.'!I21+'березень 19 р.'!I21)</f>
        <v>6452.85</v>
      </c>
      <c r="J21" s="22">
        <f>SUM('за 2 міс.19 р.'!J21+'березень 19 р.'!J21)</f>
        <v>0</v>
      </c>
      <c r="K21" s="22">
        <f>SUM('за 2 міс.19 р.'!K21+'березень 19 р.'!K21)</f>
        <v>0</v>
      </c>
      <c r="L21" s="22">
        <f>SUM('за 2 міс.19 р.'!L21+'березень 19 р.'!L21)</f>
        <v>0</v>
      </c>
      <c r="M21" s="22">
        <f>SUM('за 2 міс.19 р.'!M21+'березень 19 р.'!M21)</f>
        <v>0</v>
      </c>
      <c r="N21" s="22">
        <f>SUM('за 2 міс.19 р.'!N21+'березень 19 р.'!N21)</f>
        <v>0</v>
      </c>
      <c r="O21" s="22">
        <f>SUM('за 2 міс.19 р.'!O21+'березень 19 р.'!O21)</f>
        <v>212174.86</v>
      </c>
      <c r="P21" s="22">
        <f>SUM('за 2 міс.19 р.'!P21+'березень 19 р.'!P21)</f>
        <v>0</v>
      </c>
      <c r="Q21" s="22">
        <f>SUM('за 2 міс.19 р.'!Q21+'березень 19 р.'!Q21)</f>
        <v>0</v>
      </c>
      <c r="R21" s="22">
        <f>SUM('за 2 міс.19 р.'!R21+'березень 19 р.'!R21)</f>
        <v>24023.760000000002</v>
      </c>
      <c r="S21" s="22">
        <f>SUM('за 2 міс.19 р.'!S21+'березень 19 р.'!S21)</f>
        <v>188151.09999999998</v>
      </c>
      <c r="T21" s="22">
        <f>SUM('за 2 міс.19 р.'!T21+'березень 19 р.'!T21)</f>
        <v>0</v>
      </c>
      <c r="U21" s="22">
        <f>SUM('за 2 міс.19 р.'!U21+'березень 19 р.'!U21)</f>
        <v>0</v>
      </c>
      <c r="V21" s="22">
        <f>SUM('за 2 міс.19 р.'!V21+'березень 19 р.'!V21)</f>
        <v>0</v>
      </c>
      <c r="W21" s="22">
        <f>SUM('за 2 міс.19 р.'!W21+'березень 19 р.'!W21)</f>
        <v>0</v>
      </c>
      <c r="X21" s="22">
        <f>SUM('за 2 міс.19 р.'!X21+'березень 19 р.'!X21)</f>
        <v>557293.9299999999</v>
      </c>
      <c r="Y21" s="25"/>
    </row>
    <row r="22" spans="1:25" ht="12.75">
      <c r="A22" s="22" t="s">
        <v>16</v>
      </c>
      <c r="B22" s="22">
        <f>SUM('за 2 міс.19 р.'!B22+'березень 19 р.'!B22)</f>
        <v>293986.15</v>
      </c>
      <c r="C22" s="22">
        <f>SUM('за 2 міс.19 р.'!C22+'березень 19 р.'!C22)</f>
        <v>40154.59</v>
      </c>
      <c r="D22" s="22">
        <f>SUM('за 2 міс.19 р.'!D22+'березень 19 р.'!D22)</f>
        <v>334140.74</v>
      </c>
      <c r="E22" s="22">
        <f>SUM('за 2 міс.19 р.'!E22+'березень 19 р.'!E22)</f>
        <v>73531.09</v>
      </c>
      <c r="F22" s="22">
        <f>SUM('за 2 міс.19 р.'!F22+'березень 19 р.'!F22)</f>
        <v>79472.70000000001</v>
      </c>
      <c r="G22" s="22">
        <f>SUM('за 2 міс.19 р.'!G22+'березень 19 р.'!G22)</f>
        <v>0</v>
      </c>
      <c r="H22" s="22">
        <f>SUM('за 2 міс.19 р.'!H22+'березень 19 р.'!H22)</f>
        <v>15020.710000000001</v>
      </c>
      <c r="I22" s="22">
        <f>SUM('за 2 міс.19 р.'!I22+'березень 19 р.'!I22)</f>
        <v>8022.98</v>
      </c>
      <c r="J22" s="22">
        <f>SUM('за 2 міс.19 р.'!J22+'березень 19 р.'!J22)</f>
        <v>0</v>
      </c>
      <c r="K22" s="22">
        <f>SUM('за 2 міс.19 р.'!K22+'березень 19 р.'!K22)</f>
        <v>0</v>
      </c>
      <c r="L22" s="22">
        <f>SUM('за 2 міс.19 р.'!L22+'березень 19 р.'!L22)</f>
        <v>0</v>
      </c>
      <c r="M22" s="22">
        <f>SUM('за 2 міс.19 р.'!M22+'березень 19 р.'!M22)</f>
        <v>0</v>
      </c>
      <c r="N22" s="22">
        <f>SUM('за 2 міс.19 р.'!N22+'березень 19 р.'!N22)</f>
        <v>0</v>
      </c>
      <c r="O22" s="22">
        <f>SUM('за 2 міс.19 р.'!O22+'березень 19 р.'!O22)</f>
        <v>56429.01</v>
      </c>
      <c r="P22" s="22">
        <f>SUM('за 2 міс.19 р.'!P22+'березень 19 р.'!P22)</f>
        <v>0</v>
      </c>
      <c r="Q22" s="22">
        <f>SUM('за 2 міс.19 р.'!Q22+'березень 19 р.'!Q22)</f>
        <v>0</v>
      </c>
      <c r="R22" s="22">
        <f>SUM('за 2 міс.19 р.'!R22+'березень 19 р.'!R22)</f>
        <v>3691.7200000000003</v>
      </c>
      <c r="S22" s="22">
        <f>SUM('за 2 міс.19 р.'!S22+'березень 19 р.'!S22)</f>
        <v>52737.29</v>
      </c>
      <c r="T22" s="22">
        <f>SUM('за 2 міс.19 р.'!T22+'березень 19 р.'!T22)</f>
        <v>0</v>
      </c>
      <c r="U22" s="22">
        <f>SUM('за 2 міс.19 р.'!U22+'березень 19 р.'!U22)</f>
        <v>0</v>
      </c>
      <c r="V22" s="22">
        <f>SUM('за 2 міс.19 р.'!V22+'березень 19 р.'!V22)</f>
        <v>0</v>
      </c>
      <c r="W22" s="22">
        <f>SUM('за 2 міс.19 р.'!W22+'березень 19 р.'!W22)</f>
        <v>0</v>
      </c>
      <c r="X22" s="22">
        <f>SUM('за 2 міс.19 р.'!X22+'березень 19 р.'!X22)</f>
        <v>487144.52999999997</v>
      </c>
      <c r="Y22" s="25"/>
    </row>
    <row r="23" spans="1:25" ht="12.75">
      <c r="A23" s="22" t="s">
        <v>17</v>
      </c>
      <c r="B23" s="22">
        <f>SUM('за 2 міс.19 р.'!B23+'березень 19 р.'!B23)</f>
        <v>656110.8200000001</v>
      </c>
      <c r="C23" s="22">
        <f>SUM('за 2 міс.19 р.'!C23+'березень 19 р.'!C23)</f>
        <v>180400.86</v>
      </c>
      <c r="D23" s="22">
        <f>SUM('за 2 міс.19 р.'!D23+'березень 19 р.'!D23)</f>
        <v>836511.68</v>
      </c>
      <c r="E23" s="22">
        <f>SUM('за 2 міс.19 р.'!E23+'березень 19 р.'!E23)</f>
        <v>184098.34000000003</v>
      </c>
      <c r="F23" s="22">
        <f>SUM('за 2 міс.19 р.'!F23+'березень 19 р.'!F23)</f>
        <v>593587.71</v>
      </c>
      <c r="G23" s="22">
        <f>SUM('за 2 міс.19 р.'!G23+'березень 19 р.'!G23)</f>
        <v>72830</v>
      </c>
      <c r="H23" s="22">
        <f>SUM('за 2 міс.19 р.'!H23+'березень 19 р.'!H23)</f>
        <v>53712.06</v>
      </c>
      <c r="I23" s="22">
        <f>SUM('за 2 міс.19 р.'!I23+'березень 19 р.'!I23)</f>
        <v>3846.75</v>
      </c>
      <c r="J23" s="22">
        <f>SUM('за 2 міс.19 р.'!J23+'березень 19 р.'!J23)</f>
        <v>0</v>
      </c>
      <c r="K23" s="22">
        <f>SUM('за 2 міс.19 р.'!K23+'березень 19 р.'!K23)</f>
        <v>0</v>
      </c>
      <c r="L23" s="22">
        <f>SUM('за 2 міс.19 р.'!L23+'березень 19 р.'!L23)</f>
        <v>0</v>
      </c>
      <c r="M23" s="22">
        <f>SUM('за 2 міс.19 р.'!M23+'березень 19 р.'!M23)</f>
        <v>0</v>
      </c>
      <c r="N23" s="22">
        <f>SUM('за 2 міс.19 р.'!N23+'березень 19 р.'!N23)</f>
        <v>0</v>
      </c>
      <c r="O23" s="22">
        <f>SUM('за 2 міс.19 р.'!O23+'березень 19 р.'!O23)</f>
        <v>463198.9</v>
      </c>
      <c r="P23" s="22">
        <f>SUM('за 2 міс.19 р.'!P23+'березень 19 р.'!P23)</f>
        <v>440000</v>
      </c>
      <c r="Q23" s="22">
        <f>SUM('за 2 міс.19 р.'!Q23+'березень 19 р.'!Q23)</f>
        <v>0</v>
      </c>
      <c r="R23" s="22">
        <f>SUM('за 2 міс.19 р.'!R23+'березень 19 р.'!R23)</f>
        <v>23119.57</v>
      </c>
      <c r="S23" s="22">
        <f>SUM('за 2 міс.19 р.'!S23+'березень 19 р.'!S23)</f>
        <v>0</v>
      </c>
      <c r="T23" s="22">
        <f>SUM('за 2 міс.19 р.'!T23+'березень 19 р.'!T23)</f>
        <v>79.33</v>
      </c>
      <c r="U23" s="22">
        <f>SUM('за 2 міс.19 р.'!U23+'березень 19 р.'!U23)</f>
        <v>0</v>
      </c>
      <c r="V23" s="22">
        <f>SUM('за 2 міс.19 р.'!V23+'березень 19 р.'!V23)</f>
        <v>0</v>
      </c>
      <c r="W23" s="22">
        <f>SUM('за 2 міс.19 р.'!W23+'березень 19 р.'!W23)</f>
        <v>0</v>
      </c>
      <c r="X23" s="22">
        <f>SUM('за 2 міс.19 р.'!X23+'березень 19 р.'!X23)</f>
        <v>1614197.73</v>
      </c>
      <c r="Y23" s="25"/>
    </row>
    <row r="24" spans="1:25" ht="12.75">
      <c r="A24" s="22" t="s">
        <v>18</v>
      </c>
      <c r="B24" s="22">
        <f>SUM('за 2 міс.19 р.'!B24+'березень 19 р.'!B24)</f>
        <v>339208.97000000003</v>
      </c>
      <c r="C24" s="22">
        <f>SUM('за 2 міс.19 р.'!C24+'березень 19 р.'!C24)</f>
        <v>100261.16</v>
      </c>
      <c r="D24" s="22">
        <f>SUM('за 2 міс.19 р.'!D24+'березень 19 р.'!D24)</f>
        <v>439470.13</v>
      </c>
      <c r="E24" s="22">
        <f>SUM('за 2 міс.19 р.'!E24+'березень 19 р.'!E24)</f>
        <v>96702.33</v>
      </c>
      <c r="F24" s="22">
        <f>SUM('за 2 міс.19 р.'!F24+'березень 19 р.'!F24)</f>
        <v>164812.13</v>
      </c>
      <c r="G24" s="22">
        <f>SUM('за 2 міс.19 р.'!G24+'березень 19 р.'!G24)</f>
        <v>13362</v>
      </c>
      <c r="H24" s="22">
        <f>SUM('за 2 міс.19 р.'!H24+'березень 19 р.'!H24)</f>
        <v>17649.559999999998</v>
      </c>
      <c r="I24" s="22">
        <f>SUM('за 2 міс.19 р.'!I24+'березень 19 р.'!I24)</f>
        <v>13937.689999999999</v>
      </c>
      <c r="J24" s="22">
        <f>SUM('за 2 міс.19 р.'!J24+'березень 19 р.'!J24)</f>
        <v>0</v>
      </c>
      <c r="K24" s="22">
        <f>SUM('за 2 міс.19 р.'!K24+'березень 19 р.'!K24)</f>
        <v>0</v>
      </c>
      <c r="L24" s="22">
        <f>SUM('за 2 міс.19 р.'!L24+'березень 19 р.'!L24)</f>
        <v>0</v>
      </c>
      <c r="M24" s="22">
        <f>SUM('за 2 міс.19 р.'!M24+'березень 19 р.'!M24)</f>
        <v>0</v>
      </c>
      <c r="N24" s="22">
        <f>SUM('за 2 міс.19 р.'!N24+'березень 19 р.'!N24)</f>
        <v>0</v>
      </c>
      <c r="O24" s="22">
        <f>SUM('за 2 міс.19 р.'!O24+'березень 19 р.'!O24)</f>
        <v>119862.88</v>
      </c>
      <c r="P24" s="22">
        <f>SUM('за 2 міс.19 р.'!P24+'березень 19 р.'!P24)</f>
        <v>0</v>
      </c>
      <c r="Q24" s="22">
        <f>SUM('за 2 міс.19 р.'!Q24+'березень 19 р.'!Q24)</f>
        <v>0</v>
      </c>
      <c r="R24" s="22">
        <f>SUM('за 2 міс.19 р.'!R24+'березень 19 р.'!R24)</f>
        <v>7118.6</v>
      </c>
      <c r="S24" s="22">
        <f>SUM('за 2 міс.19 р.'!S24+'березень 19 р.'!S24)</f>
        <v>112744.28</v>
      </c>
      <c r="T24" s="22">
        <f>SUM('за 2 міс.19 р.'!T24+'березень 19 р.'!T24)</f>
        <v>0</v>
      </c>
      <c r="U24" s="22">
        <f>SUM('за 2 міс.19 р.'!U24+'березень 19 р.'!U24)</f>
        <v>0</v>
      </c>
      <c r="V24" s="22">
        <f>SUM('за 2 міс.19 р.'!V24+'березень 19 р.'!V24)</f>
        <v>0</v>
      </c>
      <c r="W24" s="22">
        <f>SUM('за 2 міс.19 р.'!W24+'березень 19 р.'!W24)</f>
        <v>0</v>
      </c>
      <c r="X24" s="22">
        <f>SUM('за 2 міс.19 р.'!X24+'березень 19 р.'!X24)</f>
        <v>700984.5900000001</v>
      </c>
      <c r="Y24" s="25"/>
    </row>
    <row r="25" spans="1:25" ht="12.75">
      <c r="A25" s="22" t="s">
        <v>27</v>
      </c>
      <c r="B25" s="22">
        <f>SUM('за 2 міс.19 р.'!B25+'березень 19 р.'!B25)</f>
        <v>187707.29</v>
      </c>
      <c r="C25" s="22">
        <f>SUM('за 2 міс.19 р.'!C25+'березень 19 р.'!C25)</f>
        <v>66153.81</v>
      </c>
      <c r="D25" s="22">
        <f>SUM('за 2 міс.19 р.'!D25+'березень 19 р.'!D25)</f>
        <v>253861.09999999998</v>
      </c>
      <c r="E25" s="22">
        <f>SUM('за 2 міс.19 р.'!E25+'березень 19 р.'!E25)</f>
        <v>55870.91</v>
      </c>
      <c r="F25" s="22">
        <f>SUM('за 2 міс.19 р.'!F25+'березень 19 р.'!F25)</f>
        <v>105664.82</v>
      </c>
      <c r="G25" s="22">
        <f>SUM('за 2 міс.19 р.'!G25+'березень 19 р.'!G25)</f>
        <v>0</v>
      </c>
      <c r="H25" s="22">
        <f>SUM('за 2 міс.19 р.'!H25+'березень 19 р.'!H25)</f>
        <v>8947.14</v>
      </c>
      <c r="I25" s="22">
        <f>SUM('за 2 міс.19 р.'!I25+'березень 19 р.'!I25)</f>
        <v>3908.09</v>
      </c>
      <c r="J25" s="22">
        <f>SUM('за 2 міс.19 р.'!J25+'березень 19 р.'!J25)</f>
        <v>0</v>
      </c>
      <c r="K25" s="22">
        <f>SUM('за 2 міс.19 р.'!K25+'березень 19 р.'!K25)</f>
        <v>0</v>
      </c>
      <c r="L25" s="22">
        <f>SUM('за 2 міс.19 р.'!L25+'березень 19 р.'!L25)</f>
        <v>0</v>
      </c>
      <c r="M25" s="22">
        <f>SUM('за 2 міс.19 р.'!M25+'березень 19 р.'!M25)</f>
        <v>0</v>
      </c>
      <c r="N25" s="22">
        <f>SUM('за 2 міс.19 р.'!N25+'березень 19 р.'!N25)</f>
        <v>0</v>
      </c>
      <c r="O25" s="22">
        <f>SUM('за 2 міс.19 р.'!O25+'березень 19 р.'!O25)</f>
        <v>92809.59</v>
      </c>
      <c r="P25" s="22">
        <f>SUM('за 2 міс.19 р.'!P25+'березень 19 р.'!P25)</f>
        <v>0</v>
      </c>
      <c r="Q25" s="22">
        <f>SUM('за 2 міс.19 р.'!Q25+'березень 19 р.'!Q25)</f>
        <v>0</v>
      </c>
      <c r="R25" s="22">
        <f>SUM('за 2 міс.19 р.'!R25+'березень 19 р.'!R25)</f>
        <v>8645.94</v>
      </c>
      <c r="S25" s="22">
        <f>SUM('за 2 міс.19 р.'!S25+'березень 19 р.'!S25)</f>
        <v>84163.65</v>
      </c>
      <c r="T25" s="22">
        <f>SUM('за 2 міс.19 р.'!T25+'березень 19 р.'!T25)</f>
        <v>0</v>
      </c>
      <c r="U25" s="22">
        <f>SUM('за 2 міс.19 р.'!U25+'березень 19 р.'!U25)</f>
        <v>0</v>
      </c>
      <c r="V25" s="22">
        <f>SUM('за 2 міс.19 р.'!V25+'березень 19 р.'!V25)</f>
        <v>0</v>
      </c>
      <c r="W25" s="22">
        <f>SUM('за 2 міс.19 р.'!W25+'березень 19 р.'!W25)</f>
        <v>0</v>
      </c>
      <c r="X25" s="22">
        <f>SUM('за 2 міс.19 р.'!X25+'березень 19 р.'!X25)</f>
        <v>415396.82999999996</v>
      </c>
      <c r="Y25" s="25"/>
    </row>
    <row r="26" spans="1:25" ht="12.75">
      <c r="A26" s="22" t="s">
        <v>33</v>
      </c>
      <c r="B26" s="22">
        <f>SUM('за 2 міс.19 р.'!B26+'березень 19 р.'!B26)</f>
        <v>62776.71</v>
      </c>
      <c r="C26" s="22">
        <f>SUM('за 2 міс.19 р.'!C26+'березень 19 р.'!C26)</f>
        <v>0</v>
      </c>
      <c r="D26" s="22">
        <f>SUM('за 2 міс.19 р.'!D26+'березень 19 р.'!D26)</f>
        <v>62776.71</v>
      </c>
      <c r="E26" s="22">
        <f>SUM('за 2 міс.19 р.'!E26+'березень 19 р.'!E26)</f>
        <v>13814.11</v>
      </c>
      <c r="F26" s="22">
        <f>SUM('за 2 міс.19 р.'!F26+'березень 19 р.'!F26)</f>
        <v>9963.68</v>
      </c>
      <c r="G26" s="22">
        <f>SUM('за 2 міс.19 р.'!G26+'березень 19 р.'!G26)</f>
        <v>0</v>
      </c>
      <c r="H26" s="22">
        <f>SUM('за 2 міс.19 р.'!H26+'березень 19 р.'!H26)</f>
        <v>9963.68</v>
      </c>
      <c r="I26" s="22">
        <f>SUM('за 2 міс.19 р.'!I26+'березень 19 р.'!I26)</f>
        <v>0</v>
      </c>
      <c r="J26" s="22">
        <f>SUM('за 2 міс.19 р.'!J26+'березень 19 р.'!J26)</f>
        <v>0</v>
      </c>
      <c r="K26" s="22">
        <f>SUM('за 2 міс.19 р.'!K26+'березень 19 р.'!K26)</f>
        <v>0</v>
      </c>
      <c r="L26" s="22">
        <f>SUM('за 2 міс.19 р.'!L26+'березень 19 р.'!L26)</f>
        <v>0</v>
      </c>
      <c r="M26" s="22">
        <f>SUM('за 2 міс.19 р.'!M26+'березень 19 р.'!M26)</f>
        <v>0</v>
      </c>
      <c r="N26" s="22">
        <f>SUM('за 2 міс.19 р.'!N26+'березень 19 р.'!N26)</f>
        <v>0</v>
      </c>
      <c r="O26" s="22">
        <f>SUM('за 2 міс.19 р.'!O26+'березень 19 р.'!O26)</f>
        <v>0</v>
      </c>
      <c r="P26" s="22">
        <f>SUM('за 2 міс.19 р.'!P26+'березень 19 р.'!P26)</f>
        <v>0</v>
      </c>
      <c r="Q26" s="22">
        <f>SUM('за 2 міс.19 р.'!Q26+'березень 19 р.'!Q26)</f>
        <v>0</v>
      </c>
      <c r="R26" s="22">
        <f>SUM('за 2 міс.19 р.'!R26+'березень 19 р.'!R26)</f>
        <v>0</v>
      </c>
      <c r="S26" s="22">
        <f>SUM('за 2 міс.19 р.'!S26+'березень 19 р.'!S26)</f>
        <v>0</v>
      </c>
      <c r="T26" s="22">
        <f>SUM('за 2 міс.19 р.'!T26+'березень 19 р.'!T26)</f>
        <v>0</v>
      </c>
      <c r="U26" s="22">
        <f>SUM('за 2 міс.19 р.'!U26+'березень 19 р.'!U26)</f>
        <v>0</v>
      </c>
      <c r="V26" s="22">
        <f>SUM('за 2 міс.19 р.'!V26+'березень 19 р.'!V26)</f>
        <v>0</v>
      </c>
      <c r="W26" s="22">
        <f>SUM('за 2 міс.19 р.'!W26+'березень 19 р.'!W26)</f>
        <v>0</v>
      </c>
      <c r="X26" s="22">
        <f>SUM('за 2 міс.19 р.'!X26+'березень 19 р.'!X26)</f>
        <v>86554.5</v>
      </c>
      <c r="Y26" s="25"/>
    </row>
    <row r="27" spans="1:25" ht="12.75">
      <c r="A27" s="22" t="s">
        <v>19</v>
      </c>
      <c r="B27" s="22">
        <f>SUM('за 2 міс.19 р.'!B27+'березень 19 р.'!B27)</f>
        <v>229304.11000000002</v>
      </c>
      <c r="C27" s="22">
        <f>SUM('за 2 міс.19 р.'!C27+'березень 19 р.'!C27)</f>
        <v>105583.79999999999</v>
      </c>
      <c r="D27" s="22">
        <f>SUM('за 2 міс.19 р.'!D27+'березень 19 р.'!D27)</f>
        <v>334887.91000000003</v>
      </c>
      <c r="E27" s="22">
        <f>SUM('за 2 міс.19 р.'!E27+'березень 19 р.'!E27)</f>
        <v>73408.82</v>
      </c>
      <c r="F27" s="22">
        <f>SUM('за 2 міс.19 р.'!F27+'березень 19 р.'!F27)</f>
        <v>176934.44</v>
      </c>
      <c r="G27" s="22">
        <f>SUM('за 2 міс.19 р.'!G27+'березень 19 р.'!G27)</f>
        <v>0</v>
      </c>
      <c r="H27" s="22">
        <f>SUM('за 2 міс.19 р.'!H27+'березень 19 р.'!H27)</f>
        <v>4511.2</v>
      </c>
      <c r="I27" s="22">
        <f>SUM('за 2 міс.19 р.'!I27+'березень 19 р.'!I27)</f>
        <v>6375.39</v>
      </c>
      <c r="J27" s="22">
        <f>SUM('за 2 міс.19 р.'!J27+'березень 19 р.'!J27)</f>
        <v>0</v>
      </c>
      <c r="K27" s="22">
        <f>SUM('за 2 міс.19 р.'!K27+'березень 19 р.'!K27)</f>
        <v>0</v>
      </c>
      <c r="L27" s="22">
        <f>SUM('за 2 міс.19 р.'!L27+'березень 19 р.'!L27)</f>
        <v>0</v>
      </c>
      <c r="M27" s="22">
        <f>SUM('за 2 міс.19 р.'!M27+'березень 19 р.'!M27)</f>
        <v>0</v>
      </c>
      <c r="N27" s="22">
        <f>SUM('за 2 міс.19 р.'!N27+'березень 19 р.'!N27)</f>
        <v>1188.98</v>
      </c>
      <c r="O27" s="22">
        <f>SUM('за 2 міс.19 р.'!O27+'березень 19 р.'!O27)</f>
        <v>164858.87</v>
      </c>
      <c r="P27" s="22">
        <f>SUM('за 2 міс.19 р.'!P27+'березень 19 р.'!P27)</f>
        <v>0</v>
      </c>
      <c r="Q27" s="22">
        <f>SUM('за 2 міс.19 р.'!Q27+'березень 19 р.'!Q27)</f>
        <v>0</v>
      </c>
      <c r="R27" s="22">
        <f>SUM('за 2 міс.19 р.'!R27+'березень 19 р.'!R27)</f>
        <v>11595.04</v>
      </c>
      <c r="S27" s="22">
        <f>SUM('за 2 міс.19 р.'!S27+'березень 19 р.'!S27)</f>
        <v>153263.83000000002</v>
      </c>
      <c r="T27" s="22">
        <f>SUM('за 2 міс.19 р.'!T27+'березень 19 р.'!T27)</f>
        <v>0</v>
      </c>
      <c r="U27" s="22">
        <f>SUM('за 2 міс.19 р.'!U27+'березень 19 р.'!U27)</f>
        <v>0</v>
      </c>
      <c r="V27" s="22">
        <f>SUM('за 2 міс.19 р.'!V27+'березень 19 р.'!V27)</f>
        <v>0</v>
      </c>
      <c r="W27" s="22">
        <f>SUM('за 2 міс.19 р.'!W27+'березень 19 р.'!W27)</f>
        <v>0</v>
      </c>
      <c r="X27" s="22">
        <f>SUM('за 2 міс.19 р.'!X27+'березень 19 р.'!X27)</f>
        <v>585231.1699999999</v>
      </c>
      <c r="Y27" s="25"/>
    </row>
    <row r="28" spans="1:25" ht="12.75">
      <c r="A28" s="22" t="s">
        <v>20</v>
      </c>
      <c r="B28" s="22">
        <f>SUM('за 2 міс.19 р.'!B28+'березень 19 р.'!B28)</f>
        <v>0</v>
      </c>
      <c r="C28" s="22">
        <f>SUM('за 2 міс.19 р.'!C28+'березень 19 р.'!C28)</f>
        <v>0</v>
      </c>
      <c r="D28" s="22">
        <f>SUM('за 2 міс.19 р.'!D28+'березень 19 р.'!D28)</f>
        <v>0</v>
      </c>
      <c r="E28" s="22">
        <f>SUM('за 2 міс.19 р.'!E28+'березень 19 р.'!E28)</f>
        <v>0</v>
      </c>
      <c r="F28" s="22">
        <f>SUM('за 2 міс.19 р.'!F28+'березень 19 р.'!F28)</f>
        <v>0</v>
      </c>
      <c r="G28" s="22">
        <f>SUM('за 2 міс.19 р.'!G28+'березень 19 р.'!G28)</f>
        <v>0</v>
      </c>
      <c r="H28" s="22">
        <f>SUM('за 2 міс.19 р.'!H28+'березень 19 р.'!H28)</f>
        <v>0</v>
      </c>
      <c r="I28" s="22">
        <f>SUM('за 2 міс.19 р.'!I28+'березень 19 р.'!I28)</f>
        <v>0</v>
      </c>
      <c r="J28" s="22">
        <f>SUM('за 2 міс.19 р.'!J28+'березень 19 р.'!J28)</f>
        <v>0</v>
      </c>
      <c r="K28" s="22">
        <f>SUM('за 2 міс.19 р.'!K28+'березень 19 р.'!K28)</f>
        <v>0</v>
      </c>
      <c r="L28" s="22">
        <f>SUM('за 2 міс.19 р.'!L28+'березень 19 р.'!L28)</f>
        <v>0</v>
      </c>
      <c r="M28" s="22">
        <f>SUM('за 2 міс.19 р.'!M28+'березень 19 р.'!M28)</f>
        <v>0</v>
      </c>
      <c r="N28" s="22">
        <f>SUM('за 2 міс.19 р.'!N28+'березень 19 р.'!N28)</f>
        <v>0</v>
      </c>
      <c r="O28" s="22">
        <f>SUM('за 2 міс.19 р.'!O28+'березень 19 р.'!O28)</f>
        <v>0</v>
      </c>
      <c r="P28" s="22">
        <f>SUM('за 2 міс.19 р.'!P28+'березень 19 р.'!P28)</f>
        <v>0</v>
      </c>
      <c r="Q28" s="22">
        <f>SUM('за 2 міс.19 р.'!Q28+'березень 19 р.'!Q28)</f>
        <v>0</v>
      </c>
      <c r="R28" s="22">
        <f>SUM('за 2 міс.19 р.'!R28+'березень 19 р.'!R28)</f>
        <v>0</v>
      </c>
      <c r="S28" s="22">
        <f>SUM('за 2 міс.19 р.'!S28+'березень 19 р.'!S28)</f>
        <v>0</v>
      </c>
      <c r="T28" s="22">
        <f>SUM('за 2 міс.19 р.'!T28+'березень 19 р.'!T28)</f>
        <v>0</v>
      </c>
      <c r="U28" s="22">
        <f>SUM('за 2 міс.19 р.'!U28+'березень 19 р.'!U28)</f>
        <v>0</v>
      </c>
      <c r="V28" s="22">
        <f>SUM('за 2 міс.19 р.'!V28+'березень 19 р.'!V28)</f>
        <v>0</v>
      </c>
      <c r="W28" s="22">
        <f>SUM('за 2 міс.19 р.'!W28+'березень 19 р.'!W28)</f>
        <v>0</v>
      </c>
      <c r="X28" s="22">
        <f>SUM('за 2 міс.19 р.'!X28+'березень 19 р.'!X28)</f>
        <v>0</v>
      </c>
      <c r="Y28" s="25"/>
    </row>
    <row r="29" spans="1:25" ht="12.75">
      <c r="A29" s="22" t="s">
        <v>21</v>
      </c>
      <c r="B29" s="22">
        <f>SUM('за 2 міс.19 р.'!B29+'березень 19 р.'!B29)</f>
        <v>503680.35000000003</v>
      </c>
      <c r="C29" s="22">
        <f>SUM('за 2 міс.19 р.'!C29+'березень 19 р.'!C29)</f>
        <v>89361.9</v>
      </c>
      <c r="D29" s="22">
        <f>SUM('за 2 міс.19 р.'!D29+'березень 19 р.'!D29)</f>
        <v>593042.25</v>
      </c>
      <c r="E29" s="22">
        <f>SUM('за 2 міс.19 р.'!E29+'березень 19 р.'!E29)</f>
        <v>130521.51000000001</v>
      </c>
      <c r="F29" s="22">
        <f>SUM('за 2 міс.19 р.'!F29+'березень 19 р.'!F29)</f>
        <v>483980.95999999996</v>
      </c>
      <c r="G29" s="22">
        <f>SUM('за 2 міс.19 р.'!G29+'березень 19 р.'!G29)</f>
        <v>0</v>
      </c>
      <c r="H29" s="22">
        <f>SUM('за 2 міс.19 р.'!H29+'березень 19 р.'!H29)</f>
        <v>24850.949999999997</v>
      </c>
      <c r="I29" s="22">
        <f>SUM('за 2 міс.19 р.'!I29+'березень 19 р.'!I29)</f>
        <v>2027.05</v>
      </c>
      <c r="J29" s="22">
        <f>SUM('за 2 міс.19 р.'!J29+'березень 19 р.'!J29)</f>
        <v>0</v>
      </c>
      <c r="K29" s="22">
        <f>SUM('за 2 міс.19 р.'!K29+'березень 19 р.'!K29)</f>
        <v>0</v>
      </c>
      <c r="L29" s="22">
        <f>SUM('за 2 міс.19 р.'!L29+'березень 19 р.'!L29)</f>
        <v>0</v>
      </c>
      <c r="M29" s="22">
        <f>SUM('за 2 міс.19 р.'!M29+'березень 19 р.'!M29)</f>
        <v>0</v>
      </c>
      <c r="N29" s="22">
        <f>SUM('за 2 міс.19 р.'!N29+'березень 19 р.'!N29)</f>
        <v>210.84</v>
      </c>
      <c r="O29" s="22">
        <f>SUM('за 2 міс.19 р.'!O29+'березень 19 р.'!O29)</f>
        <v>456892.12</v>
      </c>
      <c r="P29" s="22">
        <f>SUM('за 2 міс.19 р.'!P29+'березень 19 р.'!P29)</f>
        <v>440000</v>
      </c>
      <c r="Q29" s="22">
        <f>SUM('за 2 міс.19 р.'!Q29+'березень 19 р.'!Q29)</f>
        <v>2845.92</v>
      </c>
      <c r="R29" s="22">
        <f>SUM('за 2 міс.19 р.'!R29+'березень 19 р.'!R29)</f>
        <v>14046.2</v>
      </c>
      <c r="S29" s="22">
        <f>SUM('за 2 міс.19 р.'!S29+'березень 19 р.'!S29)</f>
        <v>0</v>
      </c>
      <c r="T29" s="22">
        <f>SUM('за 2 міс.19 р.'!T29+'березень 19 р.'!T29)</f>
        <v>0</v>
      </c>
      <c r="U29" s="22">
        <f>SUM('за 2 міс.19 р.'!U29+'березень 19 р.'!U29)</f>
        <v>0</v>
      </c>
      <c r="V29" s="22">
        <f>SUM('за 2 міс.19 р.'!V29+'березень 19 р.'!V29)</f>
        <v>0</v>
      </c>
      <c r="W29" s="22">
        <f>SUM('за 2 міс.19 р.'!W29+'березень 19 р.'!W29)</f>
        <v>0</v>
      </c>
      <c r="X29" s="22">
        <f>SUM('за 2 міс.19 р.'!X29+'березень 19 р.'!X29)</f>
        <v>1207544.72</v>
      </c>
      <c r="Y29" s="25"/>
    </row>
    <row r="30" spans="1:25" ht="12.75">
      <c r="A30" s="22" t="s">
        <v>22</v>
      </c>
      <c r="B30" s="22">
        <f>SUM('за 2 міс.19 р.'!B30+'березень 19 р.'!B30)</f>
        <v>244180.81</v>
      </c>
      <c r="C30" s="22">
        <f>SUM('за 2 міс.19 р.'!C30+'березень 19 р.'!C30)</f>
        <v>72413.31</v>
      </c>
      <c r="D30" s="22">
        <f>SUM('за 2 міс.19 р.'!D30+'березень 19 р.'!D30)</f>
        <v>316594.12</v>
      </c>
      <c r="E30" s="22">
        <f>SUM('за 2 міс.19 р.'!E30+'березень 19 р.'!E30)</f>
        <v>69665.09999999999</v>
      </c>
      <c r="F30" s="22">
        <f>SUM('за 2 міс.19 р.'!F30+'березень 19 р.'!F30)</f>
        <v>110082.78</v>
      </c>
      <c r="G30" s="22">
        <f>SUM('за 2 міс.19 р.'!G30+'березень 19 р.'!G30)</f>
        <v>0</v>
      </c>
      <c r="H30" s="22">
        <f>SUM('за 2 міс.19 р.'!H30+'березень 19 р.'!H30)</f>
        <v>12025.41</v>
      </c>
      <c r="I30" s="22">
        <f>SUM('за 2 міс.19 р.'!I30+'березень 19 р.'!I30)</f>
        <v>7249.75</v>
      </c>
      <c r="J30" s="22">
        <f>SUM('за 2 міс.19 р.'!J30+'березень 19 р.'!J30)</f>
        <v>0</v>
      </c>
      <c r="K30" s="22">
        <f>SUM('за 2 міс.19 р.'!K30+'березень 19 р.'!K30)</f>
        <v>0</v>
      </c>
      <c r="L30" s="22">
        <f>SUM('за 2 міс.19 р.'!L30+'березень 19 р.'!L30)</f>
        <v>0</v>
      </c>
      <c r="M30" s="22">
        <f>SUM('за 2 міс.19 р.'!M30+'березень 19 р.'!M30)</f>
        <v>0</v>
      </c>
      <c r="N30" s="22">
        <f>SUM('за 2 міс.19 р.'!N30+'березень 19 р.'!N30)</f>
        <v>0</v>
      </c>
      <c r="O30" s="22">
        <f>SUM('за 2 міс.19 р.'!O30+'березень 19 р.'!O30)</f>
        <v>90807.62</v>
      </c>
      <c r="P30" s="22">
        <f>SUM('за 2 міс.19 р.'!P30+'березень 19 р.'!P30)</f>
        <v>0</v>
      </c>
      <c r="Q30" s="22">
        <f>SUM('за 2 міс.19 р.'!Q30+'березень 19 р.'!Q30)</f>
        <v>0</v>
      </c>
      <c r="R30" s="22">
        <f>SUM('за 2 міс.19 р.'!R30+'березень 19 р.'!R30)</f>
        <v>4179.11</v>
      </c>
      <c r="S30" s="22">
        <f>SUM('за 2 міс.19 р.'!S30+'березень 19 р.'!S30)</f>
        <v>86628.51</v>
      </c>
      <c r="T30" s="22">
        <f>SUM('за 2 міс.19 р.'!T30+'березень 19 р.'!T30)</f>
        <v>0</v>
      </c>
      <c r="U30" s="22">
        <f>SUM('за 2 міс.19 р.'!U30+'березень 19 р.'!U30)</f>
        <v>0</v>
      </c>
      <c r="V30" s="22">
        <f>SUM('за 2 міс.19 р.'!V30+'березень 19 р.'!V30)</f>
        <v>0</v>
      </c>
      <c r="W30" s="22">
        <f>SUM('за 2 міс.19 р.'!W30+'березень 19 р.'!W30)</f>
        <v>0</v>
      </c>
      <c r="X30" s="22">
        <f>SUM('за 2 міс.19 р.'!X30+'березень 19 р.'!X30)</f>
        <v>496341.99999999994</v>
      </c>
      <c r="Y30" s="25"/>
    </row>
    <row r="31" spans="1:25" ht="12.75">
      <c r="A31" s="22" t="s">
        <v>23</v>
      </c>
      <c r="B31" s="22">
        <f>SUM('за 2 міс.19 р.'!B31+'березень 19 р.'!B31)</f>
        <v>546308.48</v>
      </c>
      <c r="C31" s="22">
        <f>SUM('за 2 міс.19 р.'!C31+'березень 19 р.'!C31)</f>
        <v>181890.89</v>
      </c>
      <c r="D31" s="22">
        <f>SUM('за 2 міс.19 р.'!D31+'березень 19 р.'!D31)</f>
        <v>728199.37</v>
      </c>
      <c r="E31" s="22">
        <f>SUM('за 2 міс.19 р.'!E31+'березень 19 р.'!E31)</f>
        <v>160242.36</v>
      </c>
      <c r="F31" s="22">
        <f>SUM('за 2 міс.19 р.'!F31+'березень 19 р.'!F31)</f>
        <v>242585.84000000003</v>
      </c>
      <c r="G31" s="22">
        <f>SUM('за 2 міс.19 р.'!G31+'березень 19 р.'!G31)</f>
        <v>14885</v>
      </c>
      <c r="H31" s="22">
        <f>SUM('за 2 міс.19 р.'!H31+'березень 19 р.'!H31)</f>
        <v>22546.92</v>
      </c>
      <c r="I31" s="22">
        <f>SUM('за 2 міс.19 р.'!I31+'березень 19 р.'!I31)</f>
        <v>6162.37</v>
      </c>
      <c r="J31" s="22">
        <f>SUM('за 2 міс.19 р.'!J31+'березень 19 р.'!J31)</f>
        <v>0</v>
      </c>
      <c r="K31" s="22">
        <f>SUM('за 2 міс.19 р.'!K31+'березень 19 р.'!K31)</f>
        <v>0</v>
      </c>
      <c r="L31" s="22">
        <f>SUM('за 2 міс.19 р.'!L31+'березень 19 р.'!L31)</f>
        <v>0</v>
      </c>
      <c r="M31" s="22">
        <f>SUM('за 2 міс.19 р.'!M31+'березень 19 р.'!M31)</f>
        <v>0</v>
      </c>
      <c r="N31" s="22">
        <f>SUM('за 2 міс.19 р.'!N31+'березень 19 р.'!N31)</f>
        <v>1178.99</v>
      </c>
      <c r="O31" s="22">
        <f>SUM('за 2 міс.19 р.'!O31+'березень 19 р.'!O31)</f>
        <v>197812.56</v>
      </c>
      <c r="P31" s="22">
        <f>SUM('за 2 міс.19 р.'!P31+'березень 19 р.'!P31)</f>
        <v>0</v>
      </c>
      <c r="Q31" s="22">
        <f>SUM('за 2 міс.19 р.'!Q31+'березень 19 р.'!Q31)</f>
        <v>0</v>
      </c>
      <c r="R31" s="22">
        <f>SUM('за 2 міс.19 р.'!R31+'березень 19 р.'!R31)</f>
        <v>30505.86</v>
      </c>
      <c r="S31" s="22">
        <f>SUM('за 2 міс.19 р.'!S31+'березень 19 р.'!S31)</f>
        <v>167306.7</v>
      </c>
      <c r="T31" s="22">
        <f>SUM('за 2 міс.19 р.'!T31+'березень 19 р.'!T31)</f>
        <v>0</v>
      </c>
      <c r="U31" s="22">
        <f>SUM('за 2 міс.19 р.'!U31+'березень 19 р.'!U31)</f>
        <v>0</v>
      </c>
      <c r="V31" s="22">
        <f>SUM('за 2 міс.19 р.'!V31+'березень 19 р.'!V31)</f>
        <v>0</v>
      </c>
      <c r="W31" s="22">
        <f>SUM('за 2 міс.19 р.'!W31+'березень 19 р.'!W31)</f>
        <v>0</v>
      </c>
      <c r="X31" s="22">
        <f>SUM('за 2 міс.19 р.'!X31+'березень 19 р.'!X31)</f>
        <v>1131027.57</v>
      </c>
      <c r="Y31" s="25"/>
    </row>
    <row r="32" spans="1:25" ht="12.75">
      <c r="A32" s="22"/>
      <c r="B32" s="22">
        <f>SUM('за 2 міс.19 р.'!B32+'березень 19 р.'!B32)</f>
        <v>0</v>
      </c>
      <c r="C32" s="22">
        <f>SUM('за 2 міс.19 р.'!C32+'березень 19 р.'!C32)</f>
        <v>0</v>
      </c>
      <c r="D32" s="22">
        <f>SUM('за 2 міс.19 р.'!D32+'березень 19 р.'!D32)</f>
        <v>0</v>
      </c>
      <c r="E32" s="22">
        <f>SUM('за 2 міс.19 р.'!E32+'березень 19 р.'!E32)</f>
        <v>0</v>
      </c>
      <c r="F32" s="22">
        <f>SUM('за 2 міс.19 р.'!F32+'березень 19 р.'!F32)</f>
        <v>0</v>
      </c>
      <c r="G32" s="22">
        <f>SUM('за 2 міс.19 р.'!G32+'березень 19 р.'!G32)</f>
        <v>0</v>
      </c>
      <c r="H32" s="22">
        <f>SUM('за 2 міс.19 р.'!H32+'березень 19 р.'!H32)</f>
        <v>0</v>
      </c>
      <c r="I32" s="22">
        <f>SUM('за 2 міс.19 р.'!I32+'березень 19 р.'!I32)</f>
        <v>0</v>
      </c>
      <c r="J32" s="22">
        <f>SUM('за 2 міс.19 р.'!J32+'березень 19 р.'!J32)</f>
        <v>0</v>
      </c>
      <c r="K32" s="22">
        <f>SUM('за 2 міс.19 р.'!K32+'березень 19 р.'!K32)</f>
        <v>0</v>
      </c>
      <c r="L32" s="22">
        <f>SUM('за 2 міс.19 р.'!L32+'березень 19 р.'!L32)</f>
        <v>0</v>
      </c>
      <c r="M32" s="22">
        <f>SUM('за 2 міс.19 р.'!M32+'березень 19 р.'!M32)</f>
        <v>0</v>
      </c>
      <c r="N32" s="22">
        <f>SUM('за 2 міс.19 р.'!N32+'березень 19 р.'!N32)</f>
        <v>0</v>
      </c>
      <c r="O32" s="22">
        <f>SUM('за 2 міс.19 р.'!O32+'березень 19 р.'!O32)</f>
        <v>0</v>
      </c>
      <c r="P32" s="22">
        <f>SUM('за 2 міс.19 р.'!P32+'березень 19 р.'!P32)</f>
        <v>0</v>
      </c>
      <c r="Q32" s="22">
        <f>SUM('за 2 міс.19 р.'!Q32+'березень 19 р.'!Q32)</f>
        <v>0</v>
      </c>
      <c r="R32" s="22">
        <f>SUM('за 2 міс.19 р.'!R32+'березень 19 р.'!R32)</f>
        <v>0</v>
      </c>
      <c r="S32" s="22">
        <f>SUM('за 2 міс.19 р.'!S32+'березень 19 р.'!S32)</f>
        <v>0</v>
      </c>
      <c r="T32" s="22">
        <f>SUM('за 2 міс.19 р.'!T32+'березень 19 р.'!T32)</f>
        <v>0</v>
      </c>
      <c r="U32" s="22">
        <f>SUM('за 2 міс.19 р.'!U32+'березень 19 р.'!U32)</f>
        <v>0</v>
      </c>
      <c r="V32" s="22">
        <f>SUM('за 2 міс.19 р.'!V32+'березень 19 р.'!V32)</f>
        <v>0</v>
      </c>
      <c r="W32" s="22">
        <f>SUM('за 2 міс.19 р.'!W32+'березень 19 р.'!W32)</f>
        <v>0</v>
      </c>
      <c r="X32" s="22">
        <f>SUM('за 2 міс.19 р.'!X32+'березень 19 р.'!X32)</f>
        <v>0</v>
      </c>
      <c r="Y32" s="25"/>
    </row>
    <row r="33" spans="1:25" ht="12.75">
      <c r="A33" s="22"/>
      <c r="B33" s="22">
        <f>SUM('за 2 міс.19 р.'!B33+'березень 19 р.'!B33)</f>
        <v>0</v>
      </c>
      <c r="C33" s="22">
        <f>SUM('за 2 міс.19 р.'!C33+'березень 19 р.'!C33)</f>
        <v>0</v>
      </c>
      <c r="D33" s="22">
        <f>SUM('за 2 міс.19 р.'!D33+'березень 19 р.'!D33)</f>
        <v>0</v>
      </c>
      <c r="E33" s="22">
        <f>SUM('за 2 міс.19 р.'!E33+'березень 19 р.'!E33)</f>
        <v>0</v>
      </c>
      <c r="F33" s="22">
        <f>SUM('за 2 міс.19 р.'!F33+'березень 19 р.'!F33)</f>
        <v>0</v>
      </c>
      <c r="G33" s="22">
        <f>SUM('за 2 міс.19 р.'!G33+'березень 19 р.'!G33)</f>
        <v>0</v>
      </c>
      <c r="H33" s="22">
        <f>SUM('за 2 міс.19 р.'!H33+'березень 19 р.'!H33)</f>
        <v>0</v>
      </c>
      <c r="I33" s="22">
        <f>SUM('за 2 міс.19 р.'!I33+'березень 19 р.'!I33)</f>
        <v>0</v>
      </c>
      <c r="J33" s="22">
        <f>SUM('за 2 міс.19 р.'!J33+'березень 19 р.'!J33)</f>
        <v>0</v>
      </c>
      <c r="K33" s="22">
        <f>SUM('за 2 міс.19 р.'!K33+'березень 19 р.'!K33)</f>
        <v>0</v>
      </c>
      <c r="L33" s="22">
        <f>SUM('за 2 міс.19 р.'!L33+'березень 19 р.'!L33)</f>
        <v>0</v>
      </c>
      <c r="M33" s="22">
        <f>SUM('за 2 міс.19 р.'!M33+'березень 19 р.'!M33)</f>
        <v>0</v>
      </c>
      <c r="N33" s="22">
        <f>SUM('за 2 міс.19 р.'!N33+'березень 19 р.'!N33)</f>
        <v>0</v>
      </c>
      <c r="O33" s="22">
        <f>SUM('за 2 міс.19 р.'!O33+'березень 19 р.'!O33)</f>
        <v>0</v>
      </c>
      <c r="P33" s="22">
        <f>SUM('за 2 міс.19 р.'!P33+'березень 19 р.'!P33)</f>
        <v>0</v>
      </c>
      <c r="Q33" s="22">
        <f>SUM('за 2 міс.19 р.'!Q33+'березень 19 р.'!Q33)</f>
        <v>0</v>
      </c>
      <c r="R33" s="22">
        <f>SUM('за 2 міс.19 р.'!R33+'березень 19 р.'!R33)</f>
        <v>0</v>
      </c>
      <c r="S33" s="22">
        <f>SUM('за 2 міс.19 р.'!S33+'березень 19 р.'!S33)</f>
        <v>0</v>
      </c>
      <c r="T33" s="22">
        <f>SUM('за 2 міс.19 р.'!T33+'березень 19 р.'!T33)</f>
        <v>0</v>
      </c>
      <c r="U33" s="22">
        <f>SUM('за 2 міс.19 р.'!U33+'березень 19 р.'!U33)</f>
        <v>0</v>
      </c>
      <c r="V33" s="22">
        <f>SUM('за 2 міс.19 р.'!V33+'березень 19 р.'!V33)</f>
        <v>0</v>
      </c>
      <c r="W33" s="22">
        <f>SUM('за 2 міс.19 р.'!W33+'березень 19 р.'!W33)</f>
        <v>0</v>
      </c>
      <c r="X33" s="22">
        <f>SUM('за 2 міс.19 р.'!X33+'березень 19 р.'!X33)</f>
        <v>0</v>
      </c>
      <c r="Y33" s="25"/>
    </row>
    <row r="34" spans="1:25" ht="12.75">
      <c r="A34" s="22"/>
      <c r="B34" s="22">
        <f>SUM('за 2 міс.19 р.'!B34+'березень 19 р.'!B34)</f>
        <v>0</v>
      </c>
      <c r="C34" s="22">
        <f>SUM('за 2 міс.19 р.'!C34+'березень 19 р.'!C34)</f>
        <v>0</v>
      </c>
      <c r="D34" s="22">
        <f>SUM('за 2 міс.19 р.'!D34+'березень 19 р.'!D34)</f>
        <v>0</v>
      </c>
      <c r="E34" s="22">
        <f>SUM('за 2 міс.19 р.'!E34+'березень 19 р.'!E34)</f>
        <v>0</v>
      </c>
      <c r="F34" s="22">
        <f>SUM('за 2 міс.19 р.'!F34+'березень 19 р.'!F34)</f>
        <v>0</v>
      </c>
      <c r="G34" s="22">
        <f>SUM('за 2 міс.19 р.'!G34+'березень 19 р.'!G34)</f>
        <v>0</v>
      </c>
      <c r="H34" s="22">
        <f>SUM('за 2 міс.19 р.'!H34+'березень 19 р.'!H34)</f>
        <v>0</v>
      </c>
      <c r="I34" s="22">
        <f>SUM('за 2 міс.19 р.'!I34+'березень 19 р.'!I34)</f>
        <v>0</v>
      </c>
      <c r="J34" s="22">
        <f>SUM('за 2 міс.19 р.'!J34+'березень 19 р.'!J34)</f>
        <v>0</v>
      </c>
      <c r="K34" s="22">
        <f>SUM('за 2 міс.19 р.'!K34+'березень 19 р.'!K34)</f>
        <v>0</v>
      </c>
      <c r="L34" s="22">
        <f>SUM('за 2 міс.19 р.'!L34+'березень 19 р.'!L34)</f>
        <v>0</v>
      </c>
      <c r="M34" s="22">
        <f>SUM('за 2 міс.19 р.'!M34+'березень 19 р.'!M34)</f>
        <v>0</v>
      </c>
      <c r="N34" s="22">
        <f>SUM('за 2 міс.19 р.'!N34+'березень 19 р.'!N34)</f>
        <v>0</v>
      </c>
      <c r="O34" s="22">
        <f>SUM('за 2 міс.19 р.'!O34+'березень 19 р.'!O34)</f>
        <v>0</v>
      </c>
      <c r="P34" s="22">
        <f>SUM('за 2 міс.19 р.'!P34+'березень 19 р.'!P34)</f>
        <v>0</v>
      </c>
      <c r="Q34" s="22">
        <f>SUM('за 2 міс.19 р.'!Q34+'березень 19 р.'!Q34)</f>
        <v>0</v>
      </c>
      <c r="R34" s="22">
        <f>SUM('за 2 міс.19 р.'!R34+'березень 19 р.'!R34)</f>
        <v>0</v>
      </c>
      <c r="S34" s="22">
        <f>SUM('за 2 міс.19 р.'!S34+'березень 19 р.'!S34)</f>
        <v>0</v>
      </c>
      <c r="T34" s="22">
        <f>SUM('за 2 міс.19 р.'!T34+'березень 19 р.'!T34)</f>
        <v>0</v>
      </c>
      <c r="U34" s="22">
        <f>SUM('за 2 міс.19 р.'!U34+'березень 19 р.'!U34)</f>
        <v>0</v>
      </c>
      <c r="V34" s="22">
        <f>SUM('за 2 міс.19 р.'!V34+'березень 19 р.'!V34)</f>
        <v>0</v>
      </c>
      <c r="W34" s="22">
        <f>SUM('за 2 міс.19 р.'!W34+'березень 19 р.'!W34)</f>
        <v>0</v>
      </c>
      <c r="X34" s="22">
        <f>SUM('за 2 міс.19 р.'!X34+'березень 19 р.'!X34)</f>
        <v>0</v>
      </c>
      <c r="Y34" s="25"/>
    </row>
    <row r="35" spans="1:25" ht="12.75">
      <c r="A35" s="23"/>
      <c r="B35" s="22">
        <f>SUM('за 2 міс.19 р.'!B35+'березень 19 р.'!B35)</f>
        <v>0</v>
      </c>
      <c r="C35" s="22">
        <f>SUM('за 2 міс.19 р.'!C35+'березень 19 р.'!C35)</f>
        <v>0</v>
      </c>
      <c r="D35" s="22">
        <f>SUM('за 2 міс.19 р.'!D35+'березень 19 р.'!D35)</f>
        <v>0</v>
      </c>
      <c r="E35" s="22">
        <f>SUM('за 2 міс.19 р.'!E35+'березень 19 р.'!E35)</f>
        <v>0</v>
      </c>
      <c r="F35" s="22">
        <f>SUM('за 2 міс.19 р.'!F35+'березень 19 р.'!F35)</f>
        <v>0</v>
      </c>
      <c r="G35" s="22">
        <f>SUM('за 2 міс.19 р.'!G35+'березень 19 р.'!G35)</f>
        <v>0</v>
      </c>
      <c r="H35" s="22">
        <f>SUM('за 2 міс.19 р.'!H35+'березень 19 р.'!H35)</f>
        <v>0</v>
      </c>
      <c r="I35" s="22">
        <f>SUM('за 2 міс.19 р.'!I35+'березень 19 р.'!I35)</f>
        <v>0</v>
      </c>
      <c r="J35" s="22">
        <f>SUM('за 2 міс.19 р.'!J35+'березень 19 р.'!J35)</f>
        <v>0</v>
      </c>
      <c r="K35" s="22">
        <f>SUM('за 2 міс.19 р.'!K35+'березень 19 р.'!K35)</f>
        <v>0</v>
      </c>
      <c r="L35" s="22">
        <f>SUM('за 2 міс.19 р.'!L35+'березень 19 р.'!L35)</f>
        <v>0</v>
      </c>
      <c r="M35" s="22">
        <f>SUM('за 2 міс.19 р.'!M35+'березень 19 р.'!M35)</f>
        <v>0</v>
      </c>
      <c r="N35" s="22">
        <f>SUM('за 2 міс.19 р.'!N35+'березень 19 р.'!N35)</f>
        <v>0</v>
      </c>
      <c r="O35" s="22">
        <f>SUM('за 2 міс.19 р.'!O35+'березень 19 р.'!O35)</f>
        <v>0</v>
      </c>
      <c r="P35" s="22">
        <f>SUM('за 2 міс.19 р.'!P35+'березень 19 р.'!P35)</f>
        <v>0</v>
      </c>
      <c r="Q35" s="22">
        <f>SUM('за 2 міс.19 р.'!Q35+'березень 19 р.'!Q35)</f>
        <v>0</v>
      </c>
      <c r="R35" s="22">
        <f>SUM('за 2 міс.19 р.'!R35+'березень 19 р.'!R35)</f>
        <v>0</v>
      </c>
      <c r="S35" s="22">
        <f>SUM('за 2 міс.19 р.'!S35+'березень 19 р.'!S35)</f>
        <v>0</v>
      </c>
      <c r="T35" s="22">
        <f>SUM('за 2 міс.19 р.'!T35+'березень 19 р.'!T35)</f>
        <v>0</v>
      </c>
      <c r="U35" s="22">
        <f>SUM('за 2 міс.19 р.'!U35+'березень 19 р.'!U35)</f>
        <v>0</v>
      </c>
      <c r="V35" s="22">
        <f>SUM('за 2 міс.19 р.'!V35+'березень 19 р.'!V35)</f>
        <v>0</v>
      </c>
      <c r="W35" s="22">
        <f>SUM('за 2 міс.19 р.'!W35+'березень 19 р.'!W35)</f>
        <v>0</v>
      </c>
      <c r="X35" s="22">
        <f>SUM('за 2 міс.19 р.'!X35+'березень 19 р.'!X35)</f>
        <v>0</v>
      </c>
      <c r="Y35" s="25"/>
    </row>
    <row r="36" spans="1:25" ht="12.75">
      <c r="A36" s="22" t="s">
        <v>6</v>
      </c>
      <c r="B36" s="22">
        <f>SUM('за 2 міс.19 р.'!B36+'березень 19 р.'!B36)</f>
        <v>7483143.459999999</v>
      </c>
      <c r="C36" s="22">
        <f>SUM('за 2 міс.19 р.'!C36+'березень 19 р.'!C36)</f>
        <v>2225371.92</v>
      </c>
      <c r="D36" s="22">
        <f>SUM('за 2 міс.19 р.'!D36+'березень 19 р.'!D36)</f>
        <v>9708515.379999999</v>
      </c>
      <c r="E36" s="22">
        <f>SUM('за 2 міс.19 р.'!E36+'березень 19 р.'!E36)</f>
        <v>2136186.8600000003</v>
      </c>
      <c r="F36" s="22">
        <f>SUM('за 2 міс.19 р.'!F36+'березень 19 р.'!F36)</f>
        <v>4330234.81</v>
      </c>
      <c r="G36" s="22">
        <f>SUM('за 2 міс.19 р.'!G36+'березень 19 р.'!G36)</f>
        <v>311164</v>
      </c>
      <c r="H36" s="22">
        <f>SUM('за 2 міс.19 р.'!H36+'березень 19 р.'!H36)</f>
        <v>396001.12</v>
      </c>
      <c r="I36" s="22">
        <f>SUM('за 2 міс.19 р.'!I36+'березень 19 р.'!I36)</f>
        <v>129804.54000000001</v>
      </c>
      <c r="J36" s="22">
        <f>SUM('за 2 міс.19 р.'!J36+'березень 19 р.'!J36)</f>
        <v>0</v>
      </c>
      <c r="K36" s="22">
        <f>SUM('за 2 міс.19 р.'!K36+'березень 19 р.'!K36)</f>
        <v>0</v>
      </c>
      <c r="L36" s="22">
        <f>SUM('за 2 міс.19 р.'!L36+'березень 19 р.'!L36)</f>
        <v>0</v>
      </c>
      <c r="M36" s="22">
        <f>SUM('за 2 міс.19 р.'!M36+'березень 19 р.'!M36)</f>
        <v>0</v>
      </c>
      <c r="N36" s="22">
        <f>SUM('за 2 міс.19 р.'!N36+'березень 19 р.'!N36)</f>
        <v>9147.5</v>
      </c>
      <c r="O36" s="22">
        <f>SUM('за 2 міс.19 р.'!O36+'березень 19 р.'!O36)</f>
        <v>3484117.6500000004</v>
      </c>
      <c r="P36" s="22">
        <f>SUM('за 2 міс.19 р.'!P36+'березень 19 р.'!P36)</f>
        <v>1320000</v>
      </c>
      <c r="Q36" s="22">
        <f>SUM('за 2 міс.19 р.'!Q36+'березень 19 р.'!Q36)</f>
        <v>20896.32</v>
      </c>
      <c r="R36" s="22">
        <f>SUM('за 2 міс.19 р.'!R36+'березень 19 р.'!R36)</f>
        <v>270610.9</v>
      </c>
      <c r="S36" s="22">
        <f>SUM('за 2 міс.19 р.'!S36+'березень 19 р.'!S36)</f>
        <v>1780729.85</v>
      </c>
      <c r="T36" s="22">
        <f>SUM('за 2 міс.19 р.'!T36+'березень 19 р.'!T36)</f>
        <v>91880.58</v>
      </c>
      <c r="U36" s="22">
        <f>SUM('за 2 міс.19 р.'!U36+'березень 19 р.'!U36)</f>
        <v>0</v>
      </c>
      <c r="V36" s="22">
        <f>SUM('за 2 міс.19 р.'!V36+'березень 19 р.'!V36)</f>
        <v>0</v>
      </c>
      <c r="W36" s="22">
        <f>SUM('за 2 міс.19 р.'!W36+'березень 19 р.'!W36)</f>
        <v>0</v>
      </c>
      <c r="X36" s="22">
        <f>SUM('за 2 міс.19 р.'!X36+'березень 19 р.'!X36)</f>
        <v>16174937.05</v>
      </c>
      <c r="Y36" s="25"/>
    </row>
    <row r="37" spans="1:25" ht="12.75">
      <c r="A37" s="22" t="s">
        <v>25</v>
      </c>
      <c r="B37" s="22">
        <f>SUM('за 2 міс.19 р.'!B37+'березень 19 р.'!B37)</f>
        <v>9532088.71</v>
      </c>
      <c r="C37" s="22">
        <f>SUM('за 2 міс.19 р.'!C37+'березень 19 р.'!C37)</f>
        <v>2788373.93</v>
      </c>
      <c r="D37" s="22">
        <f>SUM('за 2 міс.19 р.'!D37+'березень 19 р.'!D37)</f>
        <v>12320462.64</v>
      </c>
      <c r="E37" s="22">
        <f>SUM('за 2 міс.19 р.'!E37+'березень 19 р.'!E37)</f>
        <v>2711000.0700000003</v>
      </c>
      <c r="F37" s="22">
        <f>SUM('за 2 міс.19 р.'!F37+'березень 19 р.'!F37)</f>
        <v>5512490.199999999</v>
      </c>
      <c r="G37" s="22">
        <f>SUM('за 2 міс.19 р.'!G37+'березень 19 р.'!G37)</f>
        <v>314404</v>
      </c>
      <c r="H37" s="22">
        <f>SUM('за 2 міс.19 р.'!H37+'березень 19 р.'!H37)</f>
        <v>561531.59</v>
      </c>
      <c r="I37" s="22">
        <f>SUM('за 2 міс.19 р.'!I37+'березень 19 р.'!I37)</f>
        <v>145498.41</v>
      </c>
      <c r="J37" s="22">
        <f>SUM('за 2 міс.19 р.'!J37+'березень 19 р.'!J37)</f>
        <v>0</v>
      </c>
      <c r="K37" s="22">
        <f>SUM('за 2 міс.19 р.'!K37+'березень 19 р.'!K37)</f>
        <v>0</v>
      </c>
      <c r="L37" s="22">
        <f>SUM('за 2 міс.19 р.'!L37+'березень 19 р.'!L37)</f>
        <v>0</v>
      </c>
      <c r="M37" s="22">
        <f>SUM('за 2 міс.19 р.'!M37+'березень 19 р.'!M37)</f>
        <v>0</v>
      </c>
      <c r="N37" s="22">
        <f>SUM('за 2 міс.19 р.'!N37+'березень 19 р.'!N37)</f>
        <v>13002.73</v>
      </c>
      <c r="O37" s="22">
        <f>SUM('за 2 міс.19 р.'!O37+'березень 19 р.'!O37)</f>
        <v>4478053.47</v>
      </c>
      <c r="P37" s="22">
        <f>SUM('за 2 міс.19 р.'!P37+'березень 19 р.'!P37)</f>
        <v>1954440.22</v>
      </c>
      <c r="Q37" s="22">
        <f>SUM('за 2 міс.19 р.'!Q37+'березень 19 р.'!Q37)</f>
        <v>36629.4</v>
      </c>
      <c r="R37" s="22">
        <f>SUM('за 2 міс.19 р.'!R37+'березень 19 р.'!R37)</f>
        <v>355022.54000000004</v>
      </c>
      <c r="S37" s="22">
        <f>SUM('за 2 міс.19 р.'!S37+'березень 19 р.'!S37)</f>
        <v>2039644.41</v>
      </c>
      <c r="T37" s="22">
        <f>SUM('за 2 міс.19 р.'!T37+'березень 19 р.'!T37)</f>
        <v>92316.9</v>
      </c>
      <c r="U37" s="22">
        <f>SUM('за 2 міс.19 р.'!U37+'березень 19 р.'!U37)</f>
        <v>0</v>
      </c>
      <c r="V37" s="22">
        <f>SUM('за 2 міс.19 р.'!V37+'березень 19 р.'!V37)</f>
        <v>0</v>
      </c>
      <c r="W37" s="22">
        <f>SUM('за 2 міс.19 р.'!W37+'березень 19 р.'!W37)</f>
        <v>0</v>
      </c>
      <c r="X37" s="22">
        <f>SUM('за 2 міс.19 р.'!X37+'березень 19 р.'!X37)</f>
        <v>20543952.909999996</v>
      </c>
      <c r="Y37" s="52"/>
    </row>
    <row r="38" spans="1:25" ht="12" customHeight="1">
      <c r="A38" s="28" t="s">
        <v>43</v>
      </c>
      <c r="B38" s="24">
        <v>2111</v>
      </c>
      <c r="C38" s="22">
        <v>2111</v>
      </c>
      <c r="D38" s="22">
        <v>2110</v>
      </c>
      <c r="E38" s="22">
        <v>2120</v>
      </c>
      <c r="F38" s="22">
        <v>2200</v>
      </c>
      <c r="G38" s="22">
        <v>2210</v>
      </c>
      <c r="H38" s="22">
        <v>2230</v>
      </c>
      <c r="I38" s="22">
        <v>2240</v>
      </c>
      <c r="J38" s="22">
        <v>2800</v>
      </c>
      <c r="K38" s="22"/>
      <c r="L38" s="22"/>
      <c r="M38" s="22"/>
      <c r="N38" s="22">
        <v>2250</v>
      </c>
      <c r="O38" s="22">
        <v>2270</v>
      </c>
      <c r="P38" s="22">
        <v>2271</v>
      </c>
      <c r="Q38" s="22">
        <v>2272</v>
      </c>
      <c r="R38" s="22">
        <v>2273</v>
      </c>
      <c r="S38" s="22">
        <v>2274</v>
      </c>
      <c r="T38" s="22">
        <v>2275</v>
      </c>
      <c r="U38" s="22">
        <v>2282</v>
      </c>
      <c r="V38" s="22"/>
      <c r="W38" s="22"/>
      <c r="X38" s="22"/>
      <c r="Y38" s="25"/>
    </row>
    <row r="39" spans="1:25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1" spans="11:24" ht="15">
      <c r="K41" s="12"/>
      <c r="W41" s="49"/>
      <c r="X41" s="49"/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pane xSplit="1" ySplit="3" topLeftCell="C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1" sqref="S11"/>
    </sheetView>
  </sheetViews>
  <sheetFormatPr defaultColWidth="9.00390625" defaultRowHeight="12.75"/>
  <cols>
    <col min="1" max="1" width="15.375" style="0" customWidth="1"/>
    <col min="2" max="2" width="10.875" style="0" customWidth="1"/>
    <col min="3" max="3" width="8.375" style="0" customWidth="1"/>
    <col min="4" max="4" width="10.125" style="0" customWidth="1"/>
    <col min="5" max="5" width="12.00390625" style="0" customWidth="1"/>
    <col min="6" max="6" width="9.375" style="0" customWidth="1"/>
    <col min="7" max="7" width="8.75390625" style="0" customWidth="1"/>
    <col min="8" max="8" width="8.625" style="0" customWidth="1"/>
    <col min="9" max="9" width="7.625" style="0" customWidth="1"/>
    <col min="10" max="10" width="7.25390625" style="0" customWidth="1"/>
    <col min="11" max="11" width="2.375" style="0" customWidth="1"/>
    <col min="12" max="12" width="2.25390625" style="0" customWidth="1"/>
    <col min="13" max="13" width="2.125" style="0" customWidth="1"/>
    <col min="14" max="14" width="7.125" style="0" customWidth="1"/>
    <col min="15" max="15" width="9.00390625" style="0" customWidth="1"/>
    <col min="16" max="16" width="8.75390625" style="0" customWidth="1"/>
    <col min="17" max="17" width="7.75390625" style="0" customWidth="1"/>
    <col min="18" max="18" width="8.875" style="0" customWidth="1"/>
    <col min="19" max="19" width="11.625" style="0" customWidth="1"/>
    <col min="20" max="20" width="8.25390625" style="0" customWidth="1"/>
    <col min="21" max="21" width="8.625" style="0" customWidth="1"/>
    <col min="22" max="22" width="3.75390625" style="0" customWidth="1"/>
    <col min="23" max="23" width="2.375" style="0" customWidth="1"/>
    <col min="24" max="24" width="11.625" style="0" customWidth="1"/>
  </cols>
  <sheetData>
    <row r="1" spans="1:24" s="12" customFormat="1" ht="15">
      <c r="A1" s="1" t="s">
        <v>0</v>
      </c>
      <c r="B1" s="2"/>
      <c r="C1" s="3"/>
      <c r="D1" s="3">
        <f aca="true" t="shared" si="0" ref="D1:D7">SUM(B1:C1)</f>
        <v>0</v>
      </c>
      <c r="E1" s="3"/>
      <c r="F1" s="3">
        <f aca="true" t="shared" si="1" ref="F1:F36">G1+H1+I1+N1+O1+U1</f>
        <v>0</v>
      </c>
      <c r="G1" s="2"/>
      <c r="H1" s="2"/>
      <c r="I1" s="2"/>
      <c r="J1" s="2"/>
      <c r="K1" s="2"/>
      <c r="L1" s="2"/>
      <c r="M1" s="2"/>
      <c r="N1" s="2"/>
      <c r="O1" s="3">
        <f aca="true" t="shared" si="2" ref="O1:O35">P1+Q1+R1+S1+T1</f>
        <v>0</v>
      </c>
      <c r="P1" s="2"/>
      <c r="Q1" s="2"/>
      <c r="R1" s="2"/>
      <c r="S1" s="2"/>
      <c r="T1" s="2"/>
      <c r="U1" s="2"/>
      <c r="V1" s="2"/>
      <c r="W1" s="2"/>
      <c r="X1" s="3">
        <f aca="true" t="shared" si="3" ref="X1:X27">D1+E1+F1</f>
        <v>0</v>
      </c>
    </row>
    <row r="2" spans="1:24" s="12" customFormat="1" ht="15">
      <c r="A2" s="1" t="s">
        <v>1</v>
      </c>
      <c r="B2" s="2"/>
      <c r="C2" s="2"/>
      <c r="D2" s="3">
        <f t="shared" si="0"/>
        <v>0</v>
      </c>
      <c r="E2" s="2"/>
      <c r="F2" s="3">
        <f t="shared" si="1"/>
        <v>0</v>
      </c>
      <c r="G2" s="2"/>
      <c r="H2" s="2"/>
      <c r="I2" s="2"/>
      <c r="J2" s="2"/>
      <c r="K2" s="2"/>
      <c r="L2" s="2"/>
      <c r="M2" s="2"/>
      <c r="N2" s="2"/>
      <c r="O2" s="3">
        <f t="shared" si="2"/>
        <v>0</v>
      </c>
      <c r="P2" s="2"/>
      <c r="Q2" s="2"/>
      <c r="R2" s="2"/>
      <c r="S2" s="2"/>
      <c r="T2" s="2"/>
      <c r="U2" s="2"/>
      <c r="V2" s="2"/>
      <c r="W2" s="2"/>
      <c r="X2" s="3">
        <f t="shared" si="3"/>
        <v>0</v>
      </c>
    </row>
    <row r="3" spans="1:24" s="12" customFormat="1" ht="15">
      <c r="A3" s="1" t="s">
        <v>2</v>
      </c>
      <c r="B3" s="2"/>
      <c r="C3" s="2"/>
      <c r="D3" s="3">
        <f t="shared" si="0"/>
        <v>0</v>
      </c>
      <c r="E3" s="3"/>
      <c r="F3" s="3">
        <f t="shared" si="1"/>
        <v>0</v>
      </c>
      <c r="G3" s="2"/>
      <c r="H3" s="2"/>
      <c r="I3" s="2"/>
      <c r="J3" s="2"/>
      <c r="K3" s="2"/>
      <c r="L3" s="2"/>
      <c r="M3" s="2"/>
      <c r="N3" s="2"/>
      <c r="O3" s="3">
        <f t="shared" si="2"/>
        <v>0</v>
      </c>
      <c r="P3" s="2"/>
      <c r="Q3" s="2"/>
      <c r="R3" s="2"/>
      <c r="S3" s="2"/>
      <c r="T3" s="2"/>
      <c r="U3" s="2"/>
      <c r="V3" s="2"/>
      <c r="W3" s="2"/>
      <c r="X3" s="3">
        <f t="shared" si="3"/>
        <v>0</v>
      </c>
    </row>
    <row r="4" spans="1:24" s="12" customFormat="1" ht="15">
      <c r="A4" s="1" t="s">
        <v>3</v>
      </c>
      <c r="B4" s="2"/>
      <c r="C4" s="2"/>
      <c r="D4" s="3">
        <f t="shared" si="0"/>
        <v>0</v>
      </c>
      <c r="E4" s="2"/>
      <c r="F4" s="3">
        <f t="shared" si="1"/>
        <v>0</v>
      </c>
      <c r="G4" s="2"/>
      <c r="H4" s="2"/>
      <c r="I4" s="2"/>
      <c r="J4" s="2"/>
      <c r="K4" s="2"/>
      <c r="L4" s="2"/>
      <c r="M4" s="2"/>
      <c r="N4" s="2"/>
      <c r="O4" s="3">
        <f t="shared" si="2"/>
        <v>0</v>
      </c>
      <c r="P4" s="2"/>
      <c r="Q4" s="2"/>
      <c r="R4" s="2"/>
      <c r="S4" s="2"/>
      <c r="T4" s="2"/>
      <c r="U4" s="2"/>
      <c r="V4" s="2"/>
      <c r="W4" s="2"/>
      <c r="X4" s="3">
        <f t="shared" si="3"/>
        <v>0</v>
      </c>
    </row>
    <row r="5" spans="1:24" s="12" customFormat="1" ht="15">
      <c r="A5" s="1" t="s">
        <v>4</v>
      </c>
      <c r="B5" s="2">
        <v>425571.69</v>
      </c>
      <c r="C5" s="2">
        <v>90075.01</v>
      </c>
      <c r="D5" s="3">
        <f t="shared" si="0"/>
        <v>515646.7</v>
      </c>
      <c r="E5" s="3">
        <v>114635.43</v>
      </c>
      <c r="F5" s="3">
        <f t="shared" si="1"/>
        <v>180005.1</v>
      </c>
      <c r="G5" s="2">
        <v>434.5</v>
      </c>
      <c r="H5" s="2">
        <v>48696.87</v>
      </c>
      <c r="I5" s="2">
        <v>800</v>
      </c>
      <c r="J5" s="2"/>
      <c r="K5" s="2"/>
      <c r="L5" s="2"/>
      <c r="M5" s="2"/>
      <c r="N5" s="2"/>
      <c r="O5" s="3">
        <f t="shared" si="2"/>
        <v>130073.73000000001</v>
      </c>
      <c r="P5" s="2">
        <v>100701.36</v>
      </c>
      <c r="Q5" s="2">
        <v>1952.28</v>
      </c>
      <c r="R5" s="2">
        <v>27261.43</v>
      </c>
      <c r="S5" s="2"/>
      <c r="T5" s="2">
        <v>158.66</v>
      </c>
      <c r="U5" s="2"/>
      <c r="V5" s="2"/>
      <c r="W5" s="2"/>
      <c r="X5" s="3">
        <f t="shared" si="3"/>
        <v>810287.23</v>
      </c>
    </row>
    <row r="6" spans="1:24" s="12" customFormat="1" ht="15">
      <c r="A6" s="1" t="s">
        <v>5</v>
      </c>
      <c r="B6" s="2">
        <v>276704.32</v>
      </c>
      <c r="C6" s="3">
        <v>97539.49</v>
      </c>
      <c r="D6" s="3">
        <f t="shared" si="0"/>
        <v>374243.81</v>
      </c>
      <c r="E6" s="2">
        <v>83199.6</v>
      </c>
      <c r="F6" s="3">
        <f t="shared" si="1"/>
        <v>179572.69999999998</v>
      </c>
      <c r="G6" s="2">
        <v>434.5</v>
      </c>
      <c r="H6" s="2">
        <v>28937.28</v>
      </c>
      <c r="I6" s="2">
        <v>3305</v>
      </c>
      <c r="J6" s="2"/>
      <c r="K6" s="2"/>
      <c r="L6" s="2"/>
      <c r="M6" s="2"/>
      <c r="N6" s="2"/>
      <c r="O6" s="3">
        <f t="shared" si="2"/>
        <v>146895.91999999998</v>
      </c>
      <c r="P6" s="2"/>
      <c r="Q6" s="2">
        <v>10488.72</v>
      </c>
      <c r="R6" s="2">
        <v>7355.55</v>
      </c>
      <c r="S6" s="2">
        <v>128972.32</v>
      </c>
      <c r="T6" s="2">
        <v>79.33</v>
      </c>
      <c r="U6" s="2"/>
      <c r="V6" s="2"/>
      <c r="W6" s="2"/>
      <c r="X6" s="3">
        <f t="shared" si="3"/>
        <v>637016.11</v>
      </c>
    </row>
    <row r="7" spans="1:24" s="12" customFormat="1" ht="15">
      <c r="A7" s="1"/>
      <c r="B7" s="2"/>
      <c r="C7" s="2"/>
      <c r="D7" s="3">
        <f t="shared" si="0"/>
        <v>0</v>
      </c>
      <c r="E7" s="2"/>
      <c r="F7" s="3">
        <f t="shared" si="1"/>
        <v>0</v>
      </c>
      <c r="G7" s="2"/>
      <c r="H7" s="2"/>
      <c r="I7" s="2"/>
      <c r="J7" s="2"/>
      <c r="K7" s="2"/>
      <c r="L7" s="2"/>
      <c r="M7" s="2"/>
      <c r="N7" s="2"/>
      <c r="O7" s="3">
        <f t="shared" si="2"/>
        <v>0</v>
      </c>
      <c r="P7" s="2"/>
      <c r="Q7" s="2"/>
      <c r="R7" s="2"/>
      <c r="S7" s="2"/>
      <c r="T7" s="2"/>
      <c r="U7" s="2"/>
      <c r="V7" s="2"/>
      <c r="W7" s="2"/>
      <c r="X7" s="3">
        <f t="shared" si="3"/>
        <v>0</v>
      </c>
    </row>
    <row r="8" spans="1:24" s="12" customFormat="1" ht="15">
      <c r="A8" s="1" t="s">
        <v>6</v>
      </c>
      <c r="B8" s="3">
        <f>SUM(B1:B7)</f>
        <v>702276.01</v>
      </c>
      <c r="C8" s="3">
        <f>SUM(C1:C7)</f>
        <v>187614.5</v>
      </c>
      <c r="D8" s="3">
        <f aca="true" t="shared" si="4" ref="D8:M8">SUM(D1:D7)</f>
        <v>889890.51</v>
      </c>
      <c r="E8" s="4">
        <v>197835.03</v>
      </c>
      <c r="F8" s="3">
        <f t="shared" si="1"/>
        <v>359577.80000000005</v>
      </c>
      <c r="G8" s="2">
        <f t="shared" si="4"/>
        <v>869</v>
      </c>
      <c r="H8" s="2">
        <f t="shared" si="4"/>
        <v>77634.15</v>
      </c>
      <c r="I8" s="2">
        <f t="shared" si="4"/>
        <v>4105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>SUM(N1:N7)</f>
        <v>0</v>
      </c>
      <c r="O8" s="3">
        <f t="shared" si="2"/>
        <v>276969.65</v>
      </c>
      <c r="P8" s="2">
        <f aca="true" t="shared" si="5" ref="P8:W8">SUM(P1:P7)</f>
        <v>100701.36</v>
      </c>
      <c r="Q8" s="2">
        <f t="shared" si="5"/>
        <v>12441</v>
      </c>
      <c r="R8" s="2">
        <f t="shared" si="5"/>
        <v>34616.98</v>
      </c>
      <c r="S8" s="2">
        <f t="shared" si="5"/>
        <v>128972.32</v>
      </c>
      <c r="T8" s="2">
        <f t="shared" si="5"/>
        <v>237.99</v>
      </c>
      <c r="U8" s="2">
        <f t="shared" si="5"/>
        <v>0</v>
      </c>
      <c r="V8" s="2">
        <f t="shared" si="5"/>
        <v>0</v>
      </c>
      <c r="W8" s="2">
        <f t="shared" si="5"/>
        <v>0</v>
      </c>
      <c r="X8" s="3">
        <f t="shared" si="3"/>
        <v>1447303.34</v>
      </c>
    </row>
    <row r="9" spans="1:24" s="12" customFormat="1" ht="15">
      <c r="A9" s="1" t="s">
        <v>7</v>
      </c>
      <c r="B9" s="2">
        <v>194441</v>
      </c>
      <c r="C9" s="2">
        <v>44577.06</v>
      </c>
      <c r="D9" s="2">
        <f aca="true" t="shared" si="6" ref="D9:D22">SUM(B9:C9)</f>
        <v>239018.06</v>
      </c>
      <c r="E9" s="2">
        <v>53137.04</v>
      </c>
      <c r="F9" s="3">
        <f t="shared" si="1"/>
        <v>214516.70999999996</v>
      </c>
      <c r="G9" s="2">
        <v>156650.52</v>
      </c>
      <c r="H9" s="2">
        <v>11979.08</v>
      </c>
      <c r="I9" s="2">
        <v>1400</v>
      </c>
      <c r="J9" s="2"/>
      <c r="K9" s="2"/>
      <c r="L9" s="2"/>
      <c r="M9" s="2"/>
      <c r="N9" s="2"/>
      <c r="O9" s="3">
        <f t="shared" si="2"/>
        <v>44487.11</v>
      </c>
      <c r="P9" s="2"/>
      <c r="Q9" s="2"/>
      <c r="R9" s="2">
        <v>3569.92</v>
      </c>
      <c r="S9" s="2">
        <v>40917.19</v>
      </c>
      <c r="T9" s="2"/>
      <c r="U9" s="2"/>
      <c r="V9" s="2"/>
      <c r="W9" s="2"/>
      <c r="X9" s="3">
        <f t="shared" si="3"/>
        <v>506671.80999999994</v>
      </c>
    </row>
    <row r="10" spans="1:24" s="12" customFormat="1" ht="15">
      <c r="A10" s="1" t="s">
        <v>8</v>
      </c>
      <c r="B10" s="2"/>
      <c r="C10" s="2"/>
      <c r="D10" s="2">
        <f t="shared" si="6"/>
        <v>0</v>
      </c>
      <c r="E10" s="2"/>
      <c r="F10" s="3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3">
        <f t="shared" si="2"/>
        <v>0</v>
      </c>
      <c r="P10" s="2"/>
      <c r="Q10" s="2"/>
      <c r="R10" s="2"/>
      <c r="S10" s="2"/>
      <c r="T10" s="2"/>
      <c r="U10" s="2"/>
      <c r="V10" s="2"/>
      <c r="W10" s="2"/>
      <c r="X10" s="3">
        <f t="shared" si="3"/>
        <v>0</v>
      </c>
    </row>
    <row r="11" spans="1:24" s="12" customFormat="1" ht="15">
      <c r="A11" s="1" t="s">
        <v>9</v>
      </c>
      <c r="B11" s="2">
        <v>127766.19</v>
      </c>
      <c r="C11" s="2">
        <v>49510.18</v>
      </c>
      <c r="D11" s="2">
        <f t="shared" si="6"/>
        <v>177276.37</v>
      </c>
      <c r="E11" s="2">
        <v>39411</v>
      </c>
      <c r="F11" s="3">
        <f t="shared" si="1"/>
        <v>33495.15</v>
      </c>
      <c r="G11" s="2">
        <v>434.5</v>
      </c>
      <c r="H11" s="2">
        <v>14424.28</v>
      </c>
      <c r="I11" s="2">
        <v>800</v>
      </c>
      <c r="J11" s="2"/>
      <c r="K11" s="2"/>
      <c r="L11" s="2"/>
      <c r="M11" s="2"/>
      <c r="N11" s="2"/>
      <c r="O11" s="3">
        <f t="shared" si="2"/>
        <v>17836.37</v>
      </c>
      <c r="P11" s="2">
        <v>-4701.5</v>
      </c>
      <c r="Q11" s="2"/>
      <c r="R11" s="2">
        <v>8399.82</v>
      </c>
      <c r="S11" s="2">
        <v>14138.05</v>
      </c>
      <c r="T11" s="2"/>
      <c r="U11" s="2"/>
      <c r="V11" s="2"/>
      <c r="W11" s="2"/>
      <c r="X11" s="3">
        <f t="shared" si="3"/>
        <v>250182.52</v>
      </c>
    </row>
    <row r="12" spans="1:24" s="12" customFormat="1" ht="15">
      <c r="A12" s="30" t="s">
        <v>34</v>
      </c>
      <c r="B12" s="2">
        <v>158704.3</v>
      </c>
      <c r="C12" s="2">
        <v>48646.82</v>
      </c>
      <c r="D12" s="2">
        <f t="shared" si="6"/>
        <v>207351.12</v>
      </c>
      <c r="E12" s="2">
        <v>46097.03</v>
      </c>
      <c r="F12" s="3">
        <f t="shared" si="1"/>
        <v>83539.79000000001</v>
      </c>
      <c r="G12" s="2">
        <v>554.5</v>
      </c>
      <c r="H12" s="2">
        <v>6669.93</v>
      </c>
      <c r="I12" s="2">
        <v>950</v>
      </c>
      <c r="J12" s="2"/>
      <c r="K12" s="2"/>
      <c r="L12" s="2"/>
      <c r="M12" s="2"/>
      <c r="N12" s="2"/>
      <c r="O12" s="3">
        <f t="shared" si="2"/>
        <v>75365.36000000002</v>
      </c>
      <c r="P12" s="2"/>
      <c r="Q12" s="2"/>
      <c r="R12" s="2">
        <v>9764.79</v>
      </c>
      <c r="S12" s="2">
        <v>65600.57</v>
      </c>
      <c r="T12" s="2"/>
      <c r="U12" s="2"/>
      <c r="V12" s="2"/>
      <c r="W12" s="2"/>
      <c r="X12" s="3">
        <f t="shared" si="3"/>
        <v>336987.94</v>
      </c>
    </row>
    <row r="13" spans="1:24" s="12" customFormat="1" ht="15">
      <c r="A13" s="30" t="s">
        <v>31</v>
      </c>
      <c r="B13" s="2">
        <v>15219.8</v>
      </c>
      <c r="C13" s="2"/>
      <c r="D13" s="2">
        <f t="shared" si="6"/>
        <v>15219.8</v>
      </c>
      <c r="E13" s="2">
        <v>3383.57</v>
      </c>
      <c r="F13" s="3">
        <f t="shared" si="1"/>
        <v>5180.15</v>
      </c>
      <c r="G13" s="2"/>
      <c r="H13" s="2">
        <v>5180.15</v>
      </c>
      <c r="I13" s="2"/>
      <c r="J13" s="2"/>
      <c r="K13" s="2"/>
      <c r="L13" s="2"/>
      <c r="M13" s="2"/>
      <c r="N13" s="2"/>
      <c r="O13" s="3">
        <f t="shared" si="2"/>
        <v>0</v>
      </c>
      <c r="P13" s="2"/>
      <c r="Q13" s="2"/>
      <c r="R13" s="2"/>
      <c r="S13" s="2"/>
      <c r="T13" s="2"/>
      <c r="U13" s="2"/>
      <c r="V13" s="2"/>
      <c r="W13" s="2"/>
      <c r="X13" s="3">
        <f t="shared" si="3"/>
        <v>23783.519999999997</v>
      </c>
    </row>
    <row r="14" spans="1:24" s="12" customFormat="1" ht="15">
      <c r="A14" s="30" t="s">
        <v>10</v>
      </c>
      <c r="B14" s="2"/>
      <c r="C14" s="3"/>
      <c r="D14" s="2">
        <f t="shared" si="6"/>
        <v>0</v>
      </c>
      <c r="E14" s="2"/>
      <c r="F14" s="3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3">
        <f t="shared" si="2"/>
        <v>0</v>
      </c>
      <c r="P14" s="2"/>
      <c r="Q14" s="2"/>
      <c r="R14" s="2"/>
      <c r="S14" s="2"/>
      <c r="T14" s="2"/>
      <c r="U14" s="2"/>
      <c r="V14" s="2"/>
      <c r="W14" s="2"/>
      <c r="X14" s="3">
        <f t="shared" si="3"/>
        <v>0</v>
      </c>
    </row>
    <row r="15" spans="1:24" s="12" customFormat="1" ht="15">
      <c r="A15" s="30" t="s">
        <v>11</v>
      </c>
      <c r="B15" s="2">
        <v>232528.49</v>
      </c>
      <c r="C15" s="2">
        <v>81581.64</v>
      </c>
      <c r="D15" s="2">
        <f t="shared" si="6"/>
        <v>314110.13</v>
      </c>
      <c r="E15" s="2">
        <v>69831.05</v>
      </c>
      <c r="F15" s="3">
        <f t="shared" si="1"/>
        <v>69336.62</v>
      </c>
      <c r="G15" s="2">
        <v>1279.5</v>
      </c>
      <c r="H15" s="2">
        <v>25216.88</v>
      </c>
      <c r="I15" s="2">
        <v>800</v>
      </c>
      <c r="J15" s="2"/>
      <c r="K15" s="2"/>
      <c r="L15" s="2"/>
      <c r="M15" s="2"/>
      <c r="N15" s="2"/>
      <c r="O15" s="3">
        <f t="shared" si="2"/>
        <v>42040.24</v>
      </c>
      <c r="P15" s="2"/>
      <c r="Q15" s="2">
        <v>736</v>
      </c>
      <c r="R15" s="2">
        <v>6740.86</v>
      </c>
      <c r="S15" s="2">
        <v>34563.38</v>
      </c>
      <c r="T15" s="2"/>
      <c r="U15" s="2"/>
      <c r="V15" s="2"/>
      <c r="W15" s="2"/>
      <c r="X15" s="3">
        <f t="shared" si="3"/>
        <v>453277.8</v>
      </c>
    </row>
    <row r="16" spans="1:24" s="12" customFormat="1" ht="15">
      <c r="A16" s="30" t="s">
        <v>12</v>
      </c>
      <c r="B16" s="2">
        <v>69472.53</v>
      </c>
      <c r="C16" s="2">
        <v>23754.62</v>
      </c>
      <c r="D16" s="2">
        <f t="shared" si="6"/>
        <v>93227.15</v>
      </c>
      <c r="E16" s="2">
        <v>20725.69</v>
      </c>
      <c r="F16" s="3">
        <f t="shared" si="1"/>
        <v>36754.09</v>
      </c>
      <c r="G16" s="2">
        <v>434.5</v>
      </c>
      <c r="H16" s="2">
        <v>5428.38</v>
      </c>
      <c r="I16" s="2">
        <v>1400</v>
      </c>
      <c r="J16" s="2"/>
      <c r="K16" s="2"/>
      <c r="L16" s="2"/>
      <c r="M16" s="2"/>
      <c r="N16" s="2"/>
      <c r="O16" s="3">
        <f t="shared" si="2"/>
        <v>29491.21</v>
      </c>
      <c r="P16" s="2"/>
      <c r="Q16" s="2"/>
      <c r="R16" s="2">
        <v>3443.93</v>
      </c>
      <c r="S16" s="2">
        <v>26047.28</v>
      </c>
      <c r="T16" s="2"/>
      <c r="U16" s="2"/>
      <c r="V16" s="2"/>
      <c r="W16" s="2"/>
      <c r="X16" s="3">
        <f t="shared" si="3"/>
        <v>150706.93</v>
      </c>
    </row>
    <row r="17" spans="1:24" s="12" customFormat="1" ht="15">
      <c r="A17" s="30" t="s">
        <v>13</v>
      </c>
      <c r="B17" s="2">
        <v>156297.76</v>
      </c>
      <c r="C17" s="2">
        <v>41120.54</v>
      </c>
      <c r="D17" s="2">
        <f t="shared" si="6"/>
        <v>197418.30000000002</v>
      </c>
      <c r="E17" s="2">
        <v>43888.83</v>
      </c>
      <c r="F17" s="3">
        <f t="shared" si="1"/>
        <v>83158.93</v>
      </c>
      <c r="G17" s="2">
        <v>434.5</v>
      </c>
      <c r="H17" s="2">
        <v>8711.2</v>
      </c>
      <c r="I17" s="2">
        <v>1400</v>
      </c>
      <c r="J17" s="2"/>
      <c r="K17" s="2"/>
      <c r="L17" s="2"/>
      <c r="M17" s="2"/>
      <c r="N17" s="2"/>
      <c r="O17" s="3">
        <f t="shared" si="2"/>
        <v>72613.23</v>
      </c>
      <c r="P17" s="2"/>
      <c r="Q17" s="2"/>
      <c r="R17" s="2">
        <v>5216.29</v>
      </c>
      <c r="S17" s="2">
        <v>67396.94</v>
      </c>
      <c r="T17" s="2"/>
      <c r="U17" s="2"/>
      <c r="V17" s="2"/>
      <c r="W17" s="2"/>
      <c r="X17" s="3">
        <f t="shared" si="3"/>
        <v>324466.06</v>
      </c>
    </row>
    <row r="18" spans="1:24" s="12" customFormat="1" ht="15">
      <c r="A18" s="30" t="s">
        <v>24</v>
      </c>
      <c r="B18" s="2">
        <v>164623.26</v>
      </c>
      <c r="C18" s="2">
        <v>45880.16</v>
      </c>
      <c r="D18" s="2">
        <f t="shared" si="6"/>
        <v>210503.42</v>
      </c>
      <c r="E18" s="2">
        <v>46797.84</v>
      </c>
      <c r="F18" s="3">
        <f t="shared" si="1"/>
        <v>67332.79000000001</v>
      </c>
      <c r="G18" s="2">
        <v>16945.5</v>
      </c>
      <c r="H18" s="2">
        <v>6878.36</v>
      </c>
      <c r="I18" s="2">
        <v>800</v>
      </c>
      <c r="J18" s="2"/>
      <c r="K18" s="2"/>
      <c r="L18" s="2"/>
      <c r="M18" s="2"/>
      <c r="N18" s="2"/>
      <c r="O18" s="3">
        <f t="shared" si="2"/>
        <v>42708.93</v>
      </c>
      <c r="P18" s="2">
        <v>30000</v>
      </c>
      <c r="Q18" s="2"/>
      <c r="R18" s="2">
        <v>12708.93</v>
      </c>
      <c r="S18" s="2"/>
      <c r="T18" s="2"/>
      <c r="U18" s="2"/>
      <c r="V18" s="2"/>
      <c r="W18" s="2"/>
      <c r="X18" s="3">
        <f t="shared" si="3"/>
        <v>324634.05000000005</v>
      </c>
    </row>
    <row r="19" spans="1:24" s="12" customFormat="1" ht="15">
      <c r="A19" s="30" t="s">
        <v>14</v>
      </c>
      <c r="B19" s="2">
        <v>134720.24</v>
      </c>
      <c r="C19" s="2">
        <v>32532.92</v>
      </c>
      <c r="D19" s="2">
        <f t="shared" si="6"/>
        <v>167253.15999999997</v>
      </c>
      <c r="E19" s="2">
        <v>37182.7</v>
      </c>
      <c r="F19" s="3">
        <f t="shared" si="1"/>
        <v>60249.3</v>
      </c>
      <c r="G19" s="2">
        <v>1054.5</v>
      </c>
      <c r="H19" s="2">
        <v>5666.4</v>
      </c>
      <c r="I19" s="2">
        <v>2000</v>
      </c>
      <c r="J19" s="2"/>
      <c r="K19" s="2"/>
      <c r="L19" s="2"/>
      <c r="M19" s="2"/>
      <c r="N19" s="2"/>
      <c r="O19" s="3">
        <f t="shared" si="2"/>
        <v>51528.4</v>
      </c>
      <c r="P19" s="2"/>
      <c r="Q19" s="2"/>
      <c r="R19" s="2">
        <v>4850.9</v>
      </c>
      <c r="S19" s="2"/>
      <c r="T19" s="2">
        <v>46677.5</v>
      </c>
      <c r="U19" s="2"/>
      <c r="V19" s="2"/>
      <c r="W19" s="2"/>
      <c r="X19" s="3">
        <f t="shared" si="3"/>
        <v>264685.16</v>
      </c>
    </row>
    <row r="20" spans="1:24" s="12" customFormat="1" ht="15">
      <c r="A20" s="30" t="s">
        <v>15</v>
      </c>
      <c r="B20" s="2">
        <v>161604.72</v>
      </c>
      <c r="C20" s="2">
        <v>58962.55</v>
      </c>
      <c r="D20" s="2">
        <f t="shared" si="6"/>
        <v>220567.27000000002</v>
      </c>
      <c r="E20" s="2">
        <v>49035.17</v>
      </c>
      <c r="F20" s="3">
        <f t="shared" si="1"/>
        <v>54886.100000000006</v>
      </c>
      <c r="G20" s="2">
        <v>434.5</v>
      </c>
      <c r="H20" s="2">
        <v>12152.22</v>
      </c>
      <c r="I20" s="2">
        <v>1400</v>
      </c>
      <c r="J20" s="2"/>
      <c r="K20" s="2"/>
      <c r="L20" s="2"/>
      <c r="M20" s="2"/>
      <c r="N20" s="2"/>
      <c r="O20" s="3">
        <f t="shared" si="2"/>
        <v>40899.380000000005</v>
      </c>
      <c r="P20" s="2"/>
      <c r="Q20" s="2"/>
      <c r="R20" s="2">
        <v>4073.91</v>
      </c>
      <c r="S20" s="2">
        <v>36825.47</v>
      </c>
      <c r="T20" s="2"/>
      <c r="U20" s="2"/>
      <c r="V20" s="2"/>
      <c r="W20" s="2"/>
      <c r="X20" s="3">
        <f t="shared" si="3"/>
        <v>324488.54000000004</v>
      </c>
    </row>
    <row r="21" spans="1:24" s="12" customFormat="1" ht="15">
      <c r="A21" s="34" t="s">
        <v>38</v>
      </c>
      <c r="B21" s="2">
        <v>64781.65</v>
      </c>
      <c r="C21" s="2">
        <v>25869.08</v>
      </c>
      <c r="D21" s="2">
        <f t="shared" si="6"/>
        <v>90650.73000000001</v>
      </c>
      <c r="E21" s="2">
        <v>20152.92</v>
      </c>
      <c r="F21" s="3">
        <f t="shared" si="1"/>
        <v>109734.99000000002</v>
      </c>
      <c r="G21" s="2">
        <v>2599.2</v>
      </c>
      <c r="H21" s="2">
        <v>4786.8</v>
      </c>
      <c r="I21" s="2">
        <v>16333.57</v>
      </c>
      <c r="J21" s="2">
        <v>368.22</v>
      </c>
      <c r="K21" s="2"/>
      <c r="L21" s="2"/>
      <c r="M21" s="2"/>
      <c r="N21" s="2"/>
      <c r="O21" s="3">
        <f t="shared" si="2"/>
        <v>86015.42000000001</v>
      </c>
      <c r="P21" s="2"/>
      <c r="Q21" s="2"/>
      <c r="R21" s="2">
        <v>6908.85</v>
      </c>
      <c r="S21" s="2">
        <v>79106.57</v>
      </c>
      <c r="T21" s="2"/>
      <c r="U21" s="2"/>
      <c r="V21" s="2"/>
      <c r="W21" s="2"/>
      <c r="X21" s="3">
        <f t="shared" si="3"/>
        <v>220538.64</v>
      </c>
    </row>
    <row r="22" spans="1:24" s="12" customFormat="1" ht="15">
      <c r="A22" s="30" t="s">
        <v>16</v>
      </c>
      <c r="B22" s="2">
        <v>98121.48</v>
      </c>
      <c r="C22" s="2">
        <v>13532.51</v>
      </c>
      <c r="D22" s="2">
        <f t="shared" si="6"/>
        <v>111653.98999999999</v>
      </c>
      <c r="E22" s="2">
        <v>24822.23</v>
      </c>
      <c r="F22" s="3">
        <f t="shared" si="1"/>
        <v>30034.86</v>
      </c>
      <c r="G22" s="2">
        <v>434.5</v>
      </c>
      <c r="H22" s="2">
        <v>6734.42</v>
      </c>
      <c r="I22" s="2">
        <v>3305</v>
      </c>
      <c r="J22" s="2"/>
      <c r="K22" s="2"/>
      <c r="L22" s="2"/>
      <c r="M22" s="2"/>
      <c r="N22" s="2"/>
      <c r="O22" s="3">
        <f t="shared" si="2"/>
        <v>19560.940000000002</v>
      </c>
      <c r="P22" s="2"/>
      <c r="Q22" s="2"/>
      <c r="R22" s="2">
        <v>1730.36</v>
      </c>
      <c r="S22" s="2">
        <v>17830.58</v>
      </c>
      <c r="T22" s="2"/>
      <c r="U22" s="2"/>
      <c r="V22" s="2"/>
      <c r="W22" s="2"/>
      <c r="X22" s="3">
        <f t="shared" si="3"/>
        <v>166511.08000000002</v>
      </c>
    </row>
    <row r="23" spans="1:24" s="12" customFormat="1" ht="15">
      <c r="A23" s="30" t="s">
        <v>17</v>
      </c>
      <c r="B23" s="2">
        <v>234544.31</v>
      </c>
      <c r="C23" s="2">
        <v>60451.56</v>
      </c>
      <c r="D23" s="2">
        <f aca="true" t="shared" si="7" ref="D23:D35">SUM(B23:C23)</f>
        <v>294995.87</v>
      </c>
      <c r="E23" s="2">
        <v>65581.68</v>
      </c>
      <c r="F23" s="3">
        <f t="shared" si="1"/>
        <v>73451.47</v>
      </c>
      <c r="G23" s="2">
        <v>6535.9</v>
      </c>
      <c r="H23" s="2">
        <v>22428.53</v>
      </c>
      <c r="I23" s="2">
        <v>800</v>
      </c>
      <c r="J23" s="2"/>
      <c r="K23" s="2"/>
      <c r="L23" s="2"/>
      <c r="M23" s="2"/>
      <c r="N23" s="2"/>
      <c r="O23" s="3">
        <f t="shared" si="2"/>
        <v>43687.04</v>
      </c>
      <c r="P23" s="2">
        <v>30000</v>
      </c>
      <c r="Q23" s="2"/>
      <c r="R23" s="2">
        <v>13607.71</v>
      </c>
      <c r="S23" s="3"/>
      <c r="T23" s="2">
        <v>79.33</v>
      </c>
      <c r="U23" s="2"/>
      <c r="V23" s="2"/>
      <c r="W23" s="2"/>
      <c r="X23" s="3">
        <f t="shared" si="3"/>
        <v>434029.02</v>
      </c>
    </row>
    <row r="24" spans="1:24" s="12" customFormat="1" ht="15">
      <c r="A24" s="30" t="s">
        <v>18</v>
      </c>
      <c r="B24" s="2">
        <v>116114.73</v>
      </c>
      <c r="C24" s="2">
        <v>31163.83</v>
      </c>
      <c r="D24" s="2">
        <f t="shared" si="7"/>
        <v>147278.56</v>
      </c>
      <c r="E24" s="2">
        <v>32742.07</v>
      </c>
      <c r="F24" s="3">
        <f t="shared" si="1"/>
        <v>-8815.470000000001</v>
      </c>
      <c r="G24" s="2">
        <v>434.5</v>
      </c>
      <c r="H24" s="2">
        <v>7978.32</v>
      </c>
      <c r="I24" s="2">
        <v>1400</v>
      </c>
      <c r="J24" s="2"/>
      <c r="K24" s="2"/>
      <c r="L24" s="2"/>
      <c r="M24" s="2"/>
      <c r="N24" s="2"/>
      <c r="O24" s="3">
        <f t="shared" si="2"/>
        <v>-18628.29</v>
      </c>
      <c r="P24" s="2">
        <v>-55996.74</v>
      </c>
      <c r="Q24" s="2"/>
      <c r="R24" s="2">
        <v>4435.1</v>
      </c>
      <c r="S24" s="2">
        <v>32933.35</v>
      </c>
      <c r="T24" s="2"/>
      <c r="U24" s="2"/>
      <c r="V24" s="2"/>
      <c r="W24" s="2"/>
      <c r="X24" s="3">
        <f t="shared" si="3"/>
        <v>171205.16</v>
      </c>
    </row>
    <row r="25" spans="1:24" s="12" customFormat="1" ht="15">
      <c r="A25" s="30" t="s">
        <v>27</v>
      </c>
      <c r="B25" s="2">
        <v>58583.18</v>
      </c>
      <c r="C25" s="2">
        <v>21660.85</v>
      </c>
      <c r="D25" s="2">
        <f t="shared" si="7"/>
        <v>80244.03</v>
      </c>
      <c r="E25" s="2">
        <v>17839.36</v>
      </c>
      <c r="F25" s="3">
        <f t="shared" si="1"/>
        <v>47649.170000000006</v>
      </c>
      <c r="G25" s="2">
        <v>434.5</v>
      </c>
      <c r="H25" s="2">
        <v>4038.1</v>
      </c>
      <c r="I25" s="2">
        <v>1400</v>
      </c>
      <c r="J25" s="2"/>
      <c r="K25" s="2"/>
      <c r="L25" s="2"/>
      <c r="M25" s="2"/>
      <c r="N25" s="2"/>
      <c r="O25" s="3">
        <f t="shared" si="2"/>
        <v>41776.57000000001</v>
      </c>
      <c r="P25" s="2"/>
      <c r="Q25" s="2"/>
      <c r="R25" s="2">
        <v>4052.91</v>
      </c>
      <c r="S25" s="2">
        <v>37723.66</v>
      </c>
      <c r="T25" s="2"/>
      <c r="U25" s="2"/>
      <c r="V25" s="2"/>
      <c r="W25" s="2"/>
      <c r="X25" s="3">
        <f t="shared" si="3"/>
        <v>145732.56</v>
      </c>
    </row>
    <row r="26" spans="1:24" s="12" customFormat="1" ht="15">
      <c r="A26" s="30" t="s">
        <v>33</v>
      </c>
      <c r="B26" s="2">
        <v>19591.65</v>
      </c>
      <c r="C26" s="2"/>
      <c r="D26" s="2">
        <f t="shared" si="7"/>
        <v>19591.65</v>
      </c>
      <c r="E26" s="2">
        <v>4355.5</v>
      </c>
      <c r="F26" s="3">
        <f t="shared" si="1"/>
        <v>3222.36</v>
      </c>
      <c r="G26" s="2"/>
      <c r="H26" s="2">
        <v>3222.36</v>
      </c>
      <c r="I26" s="2"/>
      <c r="J26" s="2"/>
      <c r="K26" s="2"/>
      <c r="L26" s="2"/>
      <c r="M26" s="2"/>
      <c r="N26" s="2"/>
      <c r="O26" s="3">
        <f t="shared" si="2"/>
        <v>0</v>
      </c>
      <c r="P26" s="2"/>
      <c r="Q26" s="2"/>
      <c r="R26" s="2"/>
      <c r="S26" s="2"/>
      <c r="T26" s="2"/>
      <c r="U26" s="2"/>
      <c r="V26" s="2"/>
      <c r="W26" s="2"/>
      <c r="X26" s="3">
        <f t="shared" si="3"/>
        <v>27169.510000000002</v>
      </c>
    </row>
    <row r="27" spans="1:24" s="12" customFormat="1" ht="15">
      <c r="A27" s="30" t="s">
        <v>19</v>
      </c>
      <c r="B27" s="2">
        <v>77733.99</v>
      </c>
      <c r="C27" s="2">
        <v>34679.13</v>
      </c>
      <c r="D27" s="2">
        <f t="shared" si="7"/>
        <v>112413.12</v>
      </c>
      <c r="E27" s="2">
        <v>24991</v>
      </c>
      <c r="F27" s="3">
        <f t="shared" si="1"/>
        <v>45247.22</v>
      </c>
      <c r="G27" s="2">
        <v>434.5</v>
      </c>
      <c r="H27" s="2">
        <v>1847.3</v>
      </c>
      <c r="I27" s="2">
        <v>800</v>
      </c>
      <c r="J27" s="2"/>
      <c r="K27" s="2"/>
      <c r="L27" s="2"/>
      <c r="M27" s="2"/>
      <c r="N27" s="2"/>
      <c r="O27" s="3">
        <f t="shared" si="2"/>
        <v>42165.42</v>
      </c>
      <c r="P27" s="2"/>
      <c r="Q27" s="2"/>
      <c r="R27" s="2">
        <v>5107.09</v>
      </c>
      <c r="S27" s="2">
        <v>37058.33</v>
      </c>
      <c r="T27" s="2"/>
      <c r="U27" s="2"/>
      <c r="V27" s="2"/>
      <c r="W27" s="2"/>
      <c r="X27" s="3">
        <f t="shared" si="3"/>
        <v>182651.34</v>
      </c>
    </row>
    <row r="28" spans="1:24" s="12" customFormat="1" ht="15">
      <c r="A28" s="30" t="s">
        <v>20</v>
      </c>
      <c r="B28" s="2"/>
      <c r="C28" s="2"/>
      <c r="D28" s="2">
        <f t="shared" si="7"/>
        <v>0</v>
      </c>
      <c r="E28" s="2"/>
      <c r="F28" s="3">
        <f t="shared" si="1"/>
        <v>0</v>
      </c>
      <c r="G28" s="2"/>
      <c r="H28" s="2"/>
      <c r="I28" s="2"/>
      <c r="J28" s="2"/>
      <c r="K28" s="2"/>
      <c r="L28" s="2"/>
      <c r="M28" s="2"/>
      <c r="N28" s="2"/>
      <c r="O28" s="3">
        <f t="shared" si="2"/>
        <v>0</v>
      </c>
      <c r="P28" s="2"/>
      <c r="Q28" s="2"/>
      <c r="R28" s="2"/>
      <c r="S28" s="2"/>
      <c r="T28" s="2"/>
      <c r="U28" s="2"/>
      <c r="V28" s="2"/>
      <c r="W28" s="2"/>
      <c r="X28" s="3">
        <f aca="true" t="shared" si="8" ref="X28:X36">D28+E28+F28</f>
        <v>0</v>
      </c>
    </row>
    <row r="29" spans="1:24" s="12" customFormat="1" ht="15">
      <c r="A29" s="30" t="s">
        <v>21</v>
      </c>
      <c r="B29" s="2">
        <v>167457.95</v>
      </c>
      <c r="C29" s="2">
        <v>29787.3</v>
      </c>
      <c r="D29" s="2">
        <f t="shared" si="7"/>
        <v>197245.25</v>
      </c>
      <c r="E29" s="2">
        <v>43850.36</v>
      </c>
      <c r="F29" s="3">
        <f t="shared" si="1"/>
        <v>63305.53999999999</v>
      </c>
      <c r="G29" s="2">
        <v>12434.42</v>
      </c>
      <c r="H29" s="2">
        <v>12134.1</v>
      </c>
      <c r="I29" s="2">
        <v>800</v>
      </c>
      <c r="J29" s="2"/>
      <c r="K29" s="2"/>
      <c r="L29" s="2"/>
      <c r="M29" s="2"/>
      <c r="N29" s="2"/>
      <c r="O29" s="3">
        <f t="shared" si="2"/>
        <v>37937.02</v>
      </c>
      <c r="P29" s="2">
        <v>30000</v>
      </c>
      <c r="Q29" s="2">
        <v>1238.16</v>
      </c>
      <c r="R29" s="2">
        <v>6698.86</v>
      </c>
      <c r="S29" s="2"/>
      <c r="T29" s="2"/>
      <c r="U29" s="2"/>
      <c r="V29" s="2"/>
      <c r="W29" s="2"/>
      <c r="X29" s="3">
        <f t="shared" si="8"/>
        <v>304401.14999999997</v>
      </c>
    </row>
    <row r="30" spans="1:24" s="12" customFormat="1" ht="15">
      <c r="A30" s="30" t="s">
        <v>22</v>
      </c>
      <c r="B30" s="2">
        <v>83674.54</v>
      </c>
      <c r="C30" s="2">
        <v>23737.63</v>
      </c>
      <c r="D30" s="2">
        <f t="shared" si="7"/>
        <v>107412.17</v>
      </c>
      <c r="E30" s="2">
        <v>23879.22</v>
      </c>
      <c r="F30" s="3">
        <f t="shared" si="1"/>
        <v>52078.99</v>
      </c>
      <c r="G30" s="2">
        <v>434.5</v>
      </c>
      <c r="H30" s="2">
        <v>4855.45</v>
      </c>
      <c r="I30" s="2">
        <v>1333.01</v>
      </c>
      <c r="J30" s="2">
        <v>378.62</v>
      </c>
      <c r="K30" s="2"/>
      <c r="L30" s="2"/>
      <c r="M30" s="2"/>
      <c r="N30" s="2"/>
      <c r="O30" s="3">
        <f t="shared" si="2"/>
        <v>45456.03</v>
      </c>
      <c r="P30" s="2"/>
      <c r="Q30" s="2"/>
      <c r="R30" s="2">
        <v>5669.88</v>
      </c>
      <c r="S30" s="2">
        <v>39786.15</v>
      </c>
      <c r="T30" s="2"/>
      <c r="U30" s="2"/>
      <c r="V30" s="2"/>
      <c r="W30" s="2"/>
      <c r="X30" s="3">
        <f t="shared" si="8"/>
        <v>183370.38</v>
      </c>
    </row>
    <row r="31" spans="1:24" s="12" customFormat="1" ht="15">
      <c r="A31" s="30" t="s">
        <v>23</v>
      </c>
      <c r="B31" s="2">
        <v>183418.84</v>
      </c>
      <c r="C31" s="2">
        <v>61305.19</v>
      </c>
      <c r="D31" s="2">
        <f t="shared" si="7"/>
        <v>244724.03</v>
      </c>
      <c r="E31" s="2">
        <v>54405.58</v>
      </c>
      <c r="F31" s="3">
        <f t="shared" si="1"/>
        <v>68062.37</v>
      </c>
      <c r="G31" s="2">
        <v>29686.5</v>
      </c>
      <c r="H31" s="2">
        <v>11295.03</v>
      </c>
      <c r="I31" s="2">
        <v>16333.57</v>
      </c>
      <c r="J31" s="2">
        <v>378.62</v>
      </c>
      <c r="K31" s="2"/>
      <c r="L31" s="2"/>
      <c r="M31" s="2"/>
      <c r="N31" s="2"/>
      <c r="O31" s="3">
        <f t="shared" si="2"/>
        <v>10747.269999999999</v>
      </c>
      <c r="P31" s="2"/>
      <c r="Q31" s="2"/>
      <c r="R31" s="2">
        <v>10713.97</v>
      </c>
      <c r="S31" s="51">
        <v>33.3</v>
      </c>
      <c r="T31" s="2"/>
      <c r="U31" s="2"/>
      <c r="V31" s="2"/>
      <c r="W31" s="2"/>
      <c r="X31" s="3">
        <f t="shared" si="8"/>
        <v>367191.98</v>
      </c>
    </row>
    <row r="32" spans="1:24" s="12" customFormat="1" ht="15">
      <c r="A32" s="1"/>
      <c r="B32" s="2"/>
      <c r="C32" s="2"/>
      <c r="D32" s="2">
        <f t="shared" si="7"/>
        <v>0</v>
      </c>
      <c r="E32" s="2"/>
      <c r="F32" s="3">
        <f t="shared" si="1"/>
        <v>0</v>
      </c>
      <c r="G32" s="2"/>
      <c r="H32" s="2"/>
      <c r="I32" s="2"/>
      <c r="J32" s="2"/>
      <c r="K32" s="2"/>
      <c r="L32" s="2"/>
      <c r="M32" s="2"/>
      <c r="N32" s="2"/>
      <c r="O32" s="3">
        <f t="shared" si="2"/>
        <v>0</v>
      </c>
      <c r="P32" s="2"/>
      <c r="Q32" s="2"/>
      <c r="R32" s="2"/>
      <c r="S32" s="2"/>
      <c r="T32" s="2"/>
      <c r="U32" s="2"/>
      <c r="V32" s="2"/>
      <c r="W32" s="2"/>
      <c r="X32" s="3">
        <f t="shared" si="8"/>
        <v>0</v>
      </c>
    </row>
    <row r="33" spans="1:24" s="12" customFormat="1" ht="15">
      <c r="A33" s="1"/>
      <c r="B33" s="2"/>
      <c r="C33" s="2"/>
      <c r="D33" s="2">
        <f t="shared" si="7"/>
        <v>0</v>
      </c>
      <c r="E33" s="2"/>
      <c r="F33" s="3">
        <f t="shared" si="1"/>
        <v>0</v>
      </c>
      <c r="G33" s="2"/>
      <c r="H33" s="2"/>
      <c r="I33" s="2"/>
      <c r="J33" s="2"/>
      <c r="K33" s="2"/>
      <c r="L33" s="2"/>
      <c r="M33" s="2"/>
      <c r="N33" s="2"/>
      <c r="O33" s="3">
        <f t="shared" si="2"/>
        <v>0</v>
      </c>
      <c r="P33" s="2"/>
      <c r="Q33" s="2"/>
      <c r="R33" s="2"/>
      <c r="S33" s="2"/>
      <c r="T33" s="2"/>
      <c r="U33" s="2"/>
      <c r="V33" s="2"/>
      <c r="W33" s="2"/>
      <c r="X33" s="3">
        <f t="shared" si="8"/>
        <v>0</v>
      </c>
    </row>
    <row r="34" spans="1:24" s="12" customFormat="1" ht="15">
      <c r="A34" s="1"/>
      <c r="B34" s="2"/>
      <c r="C34" s="2"/>
      <c r="D34" s="2">
        <f t="shared" si="7"/>
        <v>0</v>
      </c>
      <c r="E34" s="2"/>
      <c r="F34" s="3">
        <f t="shared" si="1"/>
        <v>0</v>
      </c>
      <c r="G34" s="2"/>
      <c r="H34" s="2"/>
      <c r="I34" s="2"/>
      <c r="J34" s="2"/>
      <c r="K34" s="2"/>
      <c r="L34" s="2"/>
      <c r="M34" s="2"/>
      <c r="N34" s="2"/>
      <c r="O34" s="3">
        <f t="shared" si="2"/>
        <v>0</v>
      </c>
      <c r="P34" s="2"/>
      <c r="Q34" s="2"/>
      <c r="R34" s="2"/>
      <c r="S34" s="2"/>
      <c r="T34" s="2"/>
      <c r="U34" s="2"/>
      <c r="V34" s="2"/>
      <c r="W34" s="2"/>
      <c r="X34" s="3">
        <f t="shared" si="8"/>
        <v>0</v>
      </c>
    </row>
    <row r="35" spans="1:24" s="12" customFormat="1" ht="15">
      <c r="A35" s="6"/>
      <c r="B35" s="2"/>
      <c r="C35" s="2"/>
      <c r="D35" s="2">
        <f t="shared" si="7"/>
        <v>0</v>
      </c>
      <c r="E35" s="2"/>
      <c r="F35" s="3">
        <f t="shared" si="1"/>
        <v>0</v>
      </c>
      <c r="G35" s="2"/>
      <c r="H35" s="2"/>
      <c r="I35" s="2"/>
      <c r="J35" s="2"/>
      <c r="K35" s="2"/>
      <c r="L35" s="2"/>
      <c r="M35" s="2"/>
      <c r="N35" s="2"/>
      <c r="O35" s="3">
        <f t="shared" si="2"/>
        <v>0</v>
      </c>
      <c r="P35" s="2"/>
      <c r="Q35" s="2"/>
      <c r="R35" s="2"/>
      <c r="S35" s="2"/>
      <c r="T35" s="2"/>
      <c r="U35" s="2"/>
      <c r="V35" s="2"/>
      <c r="W35" s="2"/>
      <c r="X35" s="3">
        <f t="shared" si="8"/>
        <v>0</v>
      </c>
    </row>
    <row r="36" spans="1:24" s="12" customFormat="1" ht="15">
      <c r="A36" s="1" t="s">
        <v>6</v>
      </c>
      <c r="B36" s="3">
        <f aca="true" t="shared" si="9" ref="B36:H36">SUM(B9:B35)</f>
        <v>2519400.61</v>
      </c>
      <c r="C36" s="3">
        <f t="shared" si="9"/>
        <v>728753.5700000001</v>
      </c>
      <c r="D36" s="3">
        <f>SUM(D9:D35)</f>
        <v>3248154.1799999997</v>
      </c>
      <c r="E36" s="3">
        <f>SUM(E9:E35)</f>
        <v>722109.8399999999</v>
      </c>
      <c r="F36" s="3">
        <f t="shared" si="1"/>
        <v>1192421.1300000001</v>
      </c>
      <c r="G36" s="2">
        <f t="shared" si="9"/>
        <v>231651.04</v>
      </c>
      <c r="H36" s="2">
        <f t="shared" si="9"/>
        <v>181627.29</v>
      </c>
      <c r="I36" s="2">
        <f aca="true" t="shared" si="10" ref="I36:O36">SUM(I9:I35)</f>
        <v>53455.15</v>
      </c>
      <c r="J36" s="2">
        <f t="shared" si="10"/>
        <v>1125.46</v>
      </c>
      <c r="K36" s="2">
        <f t="shared" si="10"/>
        <v>0</v>
      </c>
      <c r="L36" s="2">
        <f t="shared" si="10"/>
        <v>0</v>
      </c>
      <c r="M36" s="2">
        <f t="shared" si="10"/>
        <v>0</v>
      </c>
      <c r="N36" s="2">
        <f t="shared" si="10"/>
        <v>0</v>
      </c>
      <c r="O36" s="2">
        <f t="shared" si="10"/>
        <v>725687.65</v>
      </c>
      <c r="P36" s="2">
        <f>SUM(P10:P35)</f>
        <v>29301.760000000002</v>
      </c>
      <c r="Q36" s="2">
        <f>SUM(Q9:Q35)</f>
        <v>1974.16</v>
      </c>
      <c r="R36" s="2">
        <f>SUM(R9:R35)</f>
        <v>117694.08000000003</v>
      </c>
      <c r="S36" s="2">
        <f>SUM(S9:S35)</f>
        <v>529960.8200000001</v>
      </c>
      <c r="T36" s="2">
        <f>SUM(T9:T35)</f>
        <v>46756.83</v>
      </c>
      <c r="U36" s="2">
        <f>SUM(U9:U35)</f>
        <v>0</v>
      </c>
      <c r="V36" s="2"/>
      <c r="W36" s="2"/>
      <c r="X36" s="3">
        <f t="shared" si="8"/>
        <v>5162685.149999999</v>
      </c>
    </row>
    <row r="37" spans="1:24" s="12" customFormat="1" ht="15">
      <c r="A37" s="1" t="s">
        <v>25</v>
      </c>
      <c r="B37" s="3">
        <f>SUM(B36,B8)</f>
        <v>3221676.62</v>
      </c>
      <c r="C37" s="3">
        <f>SUM(C36,C8)</f>
        <v>916368.0700000001</v>
      </c>
      <c r="D37" s="3">
        <f>D8+D36</f>
        <v>4138044.6899999995</v>
      </c>
      <c r="E37" s="3">
        <f>E8+E36</f>
        <v>919944.8699999999</v>
      </c>
      <c r="F37" s="3">
        <f>G37+H37+I37+N37+O37+U37</f>
        <v>1551998.9300000002</v>
      </c>
      <c r="G37" s="2">
        <f aca="true" t="shared" si="11" ref="G37:N37">G8+G36</f>
        <v>232520.04</v>
      </c>
      <c r="H37" s="2">
        <f t="shared" si="11"/>
        <v>259261.44</v>
      </c>
      <c r="I37" s="2">
        <f t="shared" si="11"/>
        <v>57560.15</v>
      </c>
      <c r="J37" s="2">
        <f t="shared" si="11"/>
        <v>1125.46</v>
      </c>
      <c r="K37" s="2">
        <f t="shared" si="11"/>
        <v>0</v>
      </c>
      <c r="L37" s="2">
        <f t="shared" si="11"/>
        <v>0</v>
      </c>
      <c r="M37" s="2">
        <f t="shared" si="11"/>
        <v>0</v>
      </c>
      <c r="N37" s="2">
        <f t="shared" si="11"/>
        <v>0</v>
      </c>
      <c r="O37" s="3">
        <f>P37+Q37+R37+S37+T37</f>
        <v>1002657.3000000002</v>
      </c>
      <c r="P37" s="2">
        <f aca="true" t="shared" si="12" ref="P37:U37">P8+P36</f>
        <v>130003.12</v>
      </c>
      <c r="Q37" s="3">
        <f t="shared" si="12"/>
        <v>14415.16</v>
      </c>
      <c r="R37" s="3">
        <f t="shared" si="12"/>
        <v>152311.06000000003</v>
      </c>
      <c r="S37" s="3">
        <f t="shared" si="12"/>
        <v>658933.1400000001</v>
      </c>
      <c r="T37" s="3">
        <f t="shared" si="12"/>
        <v>46994.82</v>
      </c>
      <c r="U37" s="3">
        <f t="shared" si="12"/>
        <v>0</v>
      </c>
      <c r="V37" s="2"/>
      <c r="W37" s="2"/>
      <c r="X37" s="3">
        <f>D37+E37+F37+J37</f>
        <v>6611113.95</v>
      </c>
    </row>
    <row r="38" spans="1:24" s="12" customFormat="1" ht="15">
      <c r="A38" s="21" t="s">
        <v>44</v>
      </c>
      <c r="B38" s="8">
        <v>2111</v>
      </c>
      <c r="C38" s="1">
        <v>2111</v>
      </c>
      <c r="D38" s="1">
        <v>2110</v>
      </c>
      <c r="E38" s="1">
        <v>2120</v>
      </c>
      <c r="F38" s="1">
        <v>2200</v>
      </c>
      <c r="G38" s="1">
        <v>2210</v>
      </c>
      <c r="H38" s="1">
        <v>2230</v>
      </c>
      <c r="I38" s="1">
        <v>2240</v>
      </c>
      <c r="J38" s="1">
        <v>2800</v>
      </c>
      <c r="K38" s="1"/>
      <c r="L38" s="1"/>
      <c r="M38" s="1"/>
      <c r="N38" s="1">
        <v>2250</v>
      </c>
      <c r="O38" s="1">
        <v>2270</v>
      </c>
      <c r="P38" s="1">
        <v>2271</v>
      </c>
      <c r="Q38" s="1">
        <v>2272</v>
      </c>
      <c r="R38" s="1">
        <v>2273</v>
      </c>
      <c r="S38" s="1">
        <v>2274</v>
      </c>
      <c r="T38" s="1">
        <v>2275</v>
      </c>
      <c r="U38" s="1">
        <v>2282</v>
      </c>
      <c r="V38" s="1"/>
      <c r="W38" s="1"/>
      <c r="X38" s="14"/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2">
      <selection activeCell="B1" sqref="B1:X37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4.75390625" style="0" customWidth="1"/>
    <col min="5" max="5" width="18.75390625" style="0" customWidth="1"/>
    <col min="6" max="6" width="12.25390625" style="0" customWidth="1"/>
    <col min="7" max="7" width="13.625" style="0" customWidth="1"/>
    <col min="8" max="8" width="12.875" style="0" customWidth="1"/>
    <col min="9" max="9" width="13.00390625" style="0" customWidth="1"/>
    <col min="10" max="10" width="12.00390625" style="0" customWidth="1"/>
    <col min="11" max="11" width="5.125" style="0" customWidth="1"/>
    <col min="12" max="12" width="6.125" style="0" customWidth="1"/>
    <col min="13" max="13" width="5.875" style="0" customWidth="1"/>
    <col min="14" max="14" width="12.25390625" style="0" customWidth="1"/>
    <col min="15" max="15" width="13.625" style="0" bestFit="1" customWidth="1"/>
    <col min="16" max="16" width="12.00390625" style="0" customWidth="1"/>
    <col min="17" max="17" width="10.875" style="0" customWidth="1"/>
    <col min="18" max="18" width="11.875" style="0" customWidth="1"/>
    <col min="19" max="19" width="14.375" style="0" customWidth="1"/>
    <col min="20" max="20" width="9.875" style="0" customWidth="1"/>
    <col min="21" max="21" width="11.875" style="0" customWidth="1"/>
    <col min="22" max="22" width="7.375" style="0" customWidth="1"/>
    <col min="23" max="23" width="6.25390625" style="0" customWidth="1"/>
    <col min="24" max="24" width="16.00390625" style="0" customWidth="1"/>
    <col min="26" max="26" width="11.625" style="0" bestFit="1" customWidth="1"/>
  </cols>
  <sheetData>
    <row r="1" spans="1:24" ht="12.75">
      <c r="A1" s="34" t="s">
        <v>0</v>
      </c>
      <c r="B1" s="2">
        <f>SUM('за 3 міс.19 р.'!B1+'квітень 19 р.'!B1)</f>
        <v>0</v>
      </c>
      <c r="C1" s="2">
        <f>SUM('за 3 міс.19 р.'!C1+'квітень 19 р.'!C1)</f>
        <v>0</v>
      </c>
      <c r="D1" s="2">
        <f>SUM('за 3 міс.19 р.'!D1+'квітень 19 р.'!D1)</f>
        <v>0</v>
      </c>
      <c r="E1" s="2">
        <f>SUM('за 3 міс.19 р.'!E1+'квітень 19 р.'!E1)</f>
        <v>0</v>
      </c>
      <c r="F1" s="2">
        <f>SUM('за 3 міс.19 р.'!F1+'квітень 19 р.'!F1)</f>
        <v>0</v>
      </c>
      <c r="G1" s="2">
        <f>SUM('за 3 міс.19 р.'!G1+'квітень 19 р.'!G1)</f>
        <v>0</v>
      </c>
      <c r="H1" s="2">
        <f>SUM('за 3 міс.19 р.'!H1+'квітень 19 р.'!H1)</f>
        <v>0</v>
      </c>
      <c r="I1" s="2">
        <f>SUM('за 3 міс.19 р.'!I1+'квітень 19 р.'!I1)</f>
        <v>0</v>
      </c>
      <c r="J1" s="2">
        <f>SUM('за 3 міс.19 р.'!J1+'квітень 19 р.'!J1)</f>
        <v>0</v>
      </c>
      <c r="K1" s="2">
        <f>SUM('за 3 міс.19 р.'!K1+'квітень 19 р.'!K1)</f>
        <v>0</v>
      </c>
      <c r="L1" s="2">
        <f>SUM('за 3 міс.19 р.'!L1+'квітень 19 р.'!L1)</f>
        <v>0</v>
      </c>
      <c r="M1" s="2">
        <f>SUM('за 3 міс.19 р.'!M1+'квітень 19 р.'!M1)</f>
        <v>0</v>
      </c>
      <c r="N1" s="2">
        <f>SUM('за 3 міс.19 р.'!N1+'квітень 19 р.'!N1)</f>
        <v>0</v>
      </c>
      <c r="O1" s="2">
        <f>SUM('за 3 міс.19 р.'!O1+'квітень 19 р.'!O1)</f>
        <v>0</v>
      </c>
      <c r="P1" s="2">
        <f>SUM('за 3 міс.19 р.'!P1+'квітень 19 р.'!P1)</f>
        <v>0</v>
      </c>
      <c r="Q1" s="2">
        <f>SUM('за 3 міс.19 р.'!Q1+'квітень 19 р.'!Q1)</f>
        <v>0</v>
      </c>
      <c r="R1" s="2">
        <f>SUM('за 3 міс.19 р.'!R1+'квітень 19 р.'!R1)</f>
        <v>0</v>
      </c>
      <c r="S1" s="2">
        <f>SUM('за 3 міс.19 р.'!S1+'квітень 19 р.'!S1)</f>
        <v>0</v>
      </c>
      <c r="T1" s="2">
        <f>SUM('за 3 міс.19 р.'!T1+'квітень 19 р.'!T1)</f>
        <v>0</v>
      </c>
      <c r="U1" s="2">
        <f>SUM('за 3 міс.19 р.'!U1+'квітень 19 р.'!U1)</f>
        <v>0</v>
      </c>
      <c r="V1" s="2">
        <f>SUM('за 3 міс.19 р.'!V1+'квітень 19 р.'!V1)</f>
        <v>0</v>
      </c>
      <c r="W1" s="2">
        <f>SUM('за 3 міс.19 р.'!W1+'квітень 19 р.'!W1)</f>
        <v>0</v>
      </c>
      <c r="X1" s="2">
        <f>SUM('за 3 міс.19 р.'!X1+'квітень 19 р.'!X1)</f>
        <v>0</v>
      </c>
    </row>
    <row r="2" spans="1:24" ht="12.75">
      <c r="A2" s="34" t="s">
        <v>1</v>
      </c>
      <c r="B2" s="2">
        <f>SUM('за 3 міс.19 р.'!B2+'квітень 19 р.'!B2)</f>
        <v>0</v>
      </c>
      <c r="C2" s="2">
        <f>SUM('за 3 міс.19 р.'!C2+'квітень 19 р.'!C2)</f>
        <v>0</v>
      </c>
      <c r="D2" s="2">
        <f>SUM('за 3 міс.19 р.'!D2+'квітень 19 р.'!D2)</f>
        <v>0</v>
      </c>
      <c r="E2" s="2">
        <f>SUM('за 3 міс.19 р.'!E2+'квітень 19 р.'!E2)</f>
        <v>0</v>
      </c>
      <c r="F2" s="2">
        <f>SUM('за 3 міс.19 р.'!F2+'квітень 19 р.'!F2)</f>
        <v>0</v>
      </c>
      <c r="G2" s="2">
        <f>SUM('за 3 міс.19 р.'!G2+'квітень 19 р.'!G2)</f>
        <v>0</v>
      </c>
      <c r="H2" s="2">
        <f>SUM('за 3 міс.19 р.'!H2+'квітень 19 р.'!H2)</f>
        <v>0</v>
      </c>
      <c r="I2" s="2">
        <f>SUM('за 3 міс.19 р.'!I2+'квітень 19 р.'!I2)</f>
        <v>0</v>
      </c>
      <c r="J2" s="2">
        <f>SUM('за 3 міс.19 р.'!J2+'квітень 19 р.'!J2)</f>
        <v>0</v>
      </c>
      <c r="K2" s="2">
        <f>SUM('за 3 міс.19 р.'!K2+'квітень 19 р.'!K2)</f>
        <v>0</v>
      </c>
      <c r="L2" s="2">
        <f>SUM('за 3 міс.19 р.'!L2+'квітень 19 р.'!L2)</f>
        <v>0</v>
      </c>
      <c r="M2" s="2">
        <f>SUM('за 3 міс.19 р.'!M2+'квітень 19 р.'!M2)</f>
        <v>0</v>
      </c>
      <c r="N2" s="2">
        <f>SUM('за 3 міс.19 р.'!N2+'квітень 19 р.'!N2)</f>
        <v>0</v>
      </c>
      <c r="O2" s="2">
        <f>SUM('за 3 міс.19 р.'!O2+'квітень 19 р.'!O2)</f>
        <v>0</v>
      </c>
      <c r="P2" s="2">
        <f>SUM('за 3 міс.19 р.'!P2+'квітень 19 р.'!P2)</f>
        <v>0</v>
      </c>
      <c r="Q2" s="2">
        <f>SUM('за 3 міс.19 р.'!Q2+'квітень 19 р.'!Q2)</f>
        <v>0</v>
      </c>
      <c r="R2" s="2">
        <f>SUM('за 3 міс.19 р.'!R2+'квітень 19 р.'!R2)</f>
        <v>0</v>
      </c>
      <c r="S2" s="2">
        <f>SUM('за 3 міс.19 р.'!S2+'квітень 19 р.'!S2)</f>
        <v>0</v>
      </c>
      <c r="T2" s="2">
        <f>SUM('за 3 міс.19 р.'!T2+'квітень 19 р.'!T2)</f>
        <v>0</v>
      </c>
      <c r="U2" s="2">
        <f>SUM('за 3 міс.19 р.'!U2+'квітень 19 р.'!U2)</f>
        <v>0</v>
      </c>
      <c r="V2" s="2">
        <f>SUM('за 3 міс.19 р.'!V2+'квітень 19 р.'!V2)</f>
        <v>0</v>
      </c>
      <c r="W2" s="2">
        <f>SUM('за 3 міс.19 р.'!W2+'квітень 19 р.'!W2)</f>
        <v>0</v>
      </c>
      <c r="X2" s="2">
        <f>SUM('за 3 міс.19 р.'!X2+'квітень 19 р.'!X2)</f>
        <v>0</v>
      </c>
    </row>
    <row r="3" spans="1:24" ht="12.75">
      <c r="A3" s="34" t="s">
        <v>2</v>
      </c>
      <c r="B3" s="2">
        <f>SUM('за 3 міс.19 р.'!B3+'квітень 19 р.'!B3)</f>
        <v>0</v>
      </c>
      <c r="C3" s="2">
        <f>SUM('за 3 міс.19 р.'!C3+'квітень 19 р.'!C3)</f>
        <v>0</v>
      </c>
      <c r="D3" s="2">
        <f>SUM('за 3 міс.19 р.'!D3+'квітень 19 р.'!D3)</f>
        <v>0</v>
      </c>
      <c r="E3" s="2">
        <f>SUM('за 3 міс.19 р.'!E3+'квітень 19 р.'!E3)</f>
        <v>0</v>
      </c>
      <c r="F3" s="2">
        <f>SUM('за 3 міс.19 р.'!F3+'квітень 19 р.'!F3)</f>
        <v>0</v>
      </c>
      <c r="G3" s="2">
        <f>SUM('за 3 міс.19 р.'!G3+'квітень 19 р.'!G3)</f>
        <v>0</v>
      </c>
      <c r="H3" s="2">
        <f>SUM('за 3 міс.19 р.'!H3+'квітень 19 р.'!H3)</f>
        <v>0</v>
      </c>
      <c r="I3" s="2">
        <f>SUM('за 3 міс.19 р.'!I3+'квітень 19 р.'!I3)</f>
        <v>0</v>
      </c>
      <c r="J3" s="2">
        <f>SUM('за 3 міс.19 р.'!J3+'квітень 19 р.'!J3)</f>
        <v>0</v>
      </c>
      <c r="K3" s="2">
        <f>SUM('за 3 міс.19 р.'!K3+'квітень 19 р.'!K3)</f>
        <v>0</v>
      </c>
      <c r="L3" s="2">
        <f>SUM('за 3 міс.19 р.'!L3+'квітень 19 р.'!L3)</f>
        <v>0</v>
      </c>
      <c r="M3" s="2">
        <f>SUM('за 3 міс.19 р.'!M3+'квітень 19 р.'!M3)</f>
        <v>0</v>
      </c>
      <c r="N3" s="2">
        <f>SUM('за 3 міс.19 р.'!N3+'квітень 19 р.'!N3)</f>
        <v>0</v>
      </c>
      <c r="O3" s="2">
        <f>SUM('за 3 міс.19 р.'!O3+'квітень 19 р.'!O3)</f>
        <v>0</v>
      </c>
      <c r="P3" s="2">
        <f>SUM('за 3 міс.19 р.'!P3+'квітень 19 р.'!P3)</f>
        <v>0</v>
      </c>
      <c r="Q3" s="2">
        <f>SUM('за 3 міс.19 р.'!Q3+'квітень 19 р.'!Q3)</f>
        <v>0</v>
      </c>
      <c r="R3" s="2">
        <f>SUM('за 3 міс.19 р.'!R3+'квітень 19 р.'!R3)</f>
        <v>0</v>
      </c>
      <c r="S3" s="2">
        <f>SUM('за 3 міс.19 р.'!S3+'квітень 19 р.'!S3)</f>
        <v>0</v>
      </c>
      <c r="T3" s="2">
        <f>SUM('за 3 міс.19 р.'!T3+'квітень 19 р.'!T3)</f>
        <v>0</v>
      </c>
      <c r="U3" s="2">
        <f>SUM('за 3 міс.19 р.'!U3+'квітень 19 р.'!U3)</f>
        <v>0</v>
      </c>
      <c r="V3" s="2">
        <f>SUM('за 3 міс.19 р.'!V3+'квітень 19 р.'!V3)</f>
        <v>0</v>
      </c>
      <c r="W3" s="2">
        <f>SUM('за 3 міс.19 р.'!W3+'квітень 19 р.'!W3)</f>
        <v>0</v>
      </c>
      <c r="X3" s="2">
        <f>SUM('за 3 міс.19 р.'!X3+'квітень 19 р.'!X3)</f>
        <v>0</v>
      </c>
    </row>
    <row r="4" spans="1:24" ht="12.75">
      <c r="A4" s="34" t="s">
        <v>3</v>
      </c>
      <c r="B4" s="2">
        <f>SUM('за 3 міс.19 р.'!B4+'квітень 19 р.'!B4)</f>
        <v>0</v>
      </c>
      <c r="C4" s="2">
        <f>SUM('за 3 міс.19 р.'!C4+'квітень 19 р.'!C4)</f>
        <v>0</v>
      </c>
      <c r="D4" s="2">
        <f>SUM('за 3 міс.19 р.'!D4+'квітень 19 р.'!D4)</f>
        <v>0</v>
      </c>
      <c r="E4" s="2">
        <f>SUM('за 3 міс.19 р.'!E4+'квітень 19 р.'!E4)</f>
        <v>0</v>
      </c>
      <c r="F4" s="2">
        <f>SUM('за 3 міс.19 р.'!F4+'квітень 19 р.'!F4)</f>
        <v>0</v>
      </c>
      <c r="G4" s="2">
        <f>SUM('за 3 міс.19 р.'!G4+'квітень 19 р.'!G4)</f>
        <v>0</v>
      </c>
      <c r="H4" s="2">
        <f>SUM('за 3 міс.19 р.'!H4+'квітень 19 р.'!H4)</f>
        <v>0</v>
      </c>
      <c r="I4" s="2">
        <f>SUM('за 3 міс.19 р.'!I4+'квітень 19 р.'!I4)</f>
        <v>0</v>
      </c>
      <c r="J4" s="2">
        <f>SUM('за 3 міс.19 р.'!J4+'квітень 19 р.'!J4)</f>
        <v>0</v>
      </c>
      <c r="K4" s="2">
        <f>SUM('за 3 міс.19 р.'!K4+'квітень 19 р.'!K4)</f>
        <v>0</v>
      </c>
      <c r="L4" s="2">
        <f>SUM('за 3 міс.19 р.'!L4+'квітень 19 р.'!L4)</f>
        <v>0</v>
      </c>
      <c r="M4" s="2">
        <f>SUM('за 3 міс.19 р.'!M4+'квітень 19 р.'!M4)</f>
        <v>0</v>
      </c>
      <c r="N4" s="2">
        <f>SUM('за 3 міс.19 р.'!N4+'квітень 19 р.'!N4)</f>
        <v>0</v>
      </c>
      <c r="O4" s="2">
        <f>SUM('за 3 міс.19 р.'!O4+'квітень 19 р.'!O4)</f>
        <v>0</v>
      </c>
      <c r="P4" s="2">
        <f>SUM('за 3 міс.19 р.'!P4+'квітень 19 р.'!P4)</f>
        <v>0</v>
      </c>
      <c r="Q4" s="2">
        <f>SUM('за 3 міс.19 р.'!Q4+'квітень 19 р.'!Q4)</f>
        <v>0</v>
      </c>
      <c r="R4" s="2">
        <f>SUM('за 3 міс.19 р.'!R4+'квітень 19 р.'!R4)</f>
        <v>0</v>
      </c>
      <c r="S4" s="2">
        <f>SUM('за 3 міс.19 р.'!S4+'квітень 19 р.'!S4)</f>
        <v>0</v>
      </c>
      <c r="T4" s="2">
        <f>SUM('за 3 міс.19 р.'!T4+'квітень 19 р.'!T4)</f>
        <v>0</v>
      </c>
      <c r="U4" s="2">
        <f>SUM('за 3 міс.19 р.'!U4+'квітень 19 р.'!U4)</f>
        <v>0</v>
      </c>
      <c r="V4" s="2">
        <f>SUM('за 3 міс.19 р.'!V4+'квітень 19 р.'!V4)</f>
        <v>0</v>
      </c>
      <c r="W4" s="2">
        <f>SUM('за 3 міс.19 р.'!W4+'квітень 19 р.'!W4)</f>
        <v>0</v>
      </c>
      <c r="X4" s="2">
        <f>SUM('за 3 міс.19 р.'!X4+'квітень 19 р.'!X4)</f>
        <v>0</v>
      </c>
    </row>
    <row r="5" spans="1:24" ht="12.75">
      <c r="A5" s="34" t="s">
        <v>4</v>
      </c>
      <c r="B5" s="2">
        <f>SUM('за 3 міс.19 р.'!B5+'квітень 19 р.'!B5)</f>
        <v>1693144.29</v>
      </c>
      <c r="C5" s="2">
        <f>SUM('за 3 міс.19 р.'!C5+'квітень 19 р.'!C5)</f>
        <v>359824.92000000004</v>
      </c>
      <c r="D5" s="2">
        <f>SUM('за 3 міс.19 р.'!D5+'квітень 19 р.'!D5)</f>
        <v>2052969.21</v>
      </c>
      <c r="E5" s="2">
        <f>SUM('за 3 міс.19 р.'!E5+'квітень 19 р.'!E5)</f>
        <v>452954.48</v>
      </c>
      <c r="F5" s="2">
        <f>SUM('за 3 міс.19 р.'!F5+'квітень 19 р.'!F5)</f>
        <v>1002925.2899999999</v>
      </c>
      <c r="G5" s="2">
        <f>SUM('за 3 міс.19 р.'!G5+'квітень 19 р.'!G5)</f>
        <v>3674.5</v>
      </c>
      <c r="H5" s="2">
        <f>SUM('за 3 міс.19 р.'!H5+'квітень 19 р.'!H5)</f>
        <v>158026.09</v>
      </c>
      <c r="I5" s="2">
        <f>SUM('за 3 міс.19 р.'!I5+'квітень 19 р.'!I5)</f>
        <v>6370.43</v>
      </c>
      <c r="J5" s="2">
        <f>SUM('за 3 міс.19 р.'!J5+'квітень 19 р.'!J5)</f>
        <v>0</v>
      </c>
      <c r="K5" s="2">
        <f>SUM('за 3 міс.19 р.'!K5+'квітень 19 р.'!K5)</f>
        <v>0</v>
      </c>
      <c r="L5" s="2">
        <f>SUM('за 3 міс.19 р.'!L5+'квітень 19 р.'!L5)</f>
        <v>0</v>
      </c>
      <c r="M5" s="2">
        <f>SUM('за 3 міс.19 р.'!M5+'квітень 19 р.'!M5)</f>
        <v>0</v>
      </c>
      <c r="N5" s="2">
        <f>SUM('за 3 міс.19 р.'!N5+'квітень 19 р.'!N5)</f>
        <v>2361</v>
      </c>
      <c r="O5" s="2">
        <f>SUM('за 3 міс.19 р.'!O5+'квітень 19 р.'!O5)</f>
        <v>832493.2699999999</v>
      </c>
      <c r="P5" s="2">
        <f>SUM('за 3 міс.19 р.'!P5+'квітень 19 р.'!P5)</f>
        <v>735141.58</v>
      </c>
      <c r="Q5" s="2">
        <f>SUM('за 3 міс.19 р.'!Q5+'квітень 19 р.'!Q5)</f>
        <v>6048.24</v>
      </c>
      <c r="R5" s="2">
        <f>SUM('за 3 міс.19 р.'!R5+'квітень 19 р.'!R5)</f>
        <v>90867.13</v>
      </c>
      <c r="S5" s="2">
        <f>SUM('за 3 міс.19 р.'!S5+'квітень 19 р.'!S5)</f>
        <v>0</v>
      </c>
      <c r="T5" s="2">
        <f>SUM('за 3 міс.19 р.'!T5+'квітень 19 р.'!T5)</f>
        <v>436.32000000000005</v>
      </c>
      <c r="U5" s="2">
        <f>SUM('за 3 міс.19 р.'!U5+'квітень 19 р.'!U5)</f>
        <v>0</v>
      </c>
      <c r="V5" s="2">
        <f>SUM('за 3 міс.19 р.'!V5+'квітень 19 р.'!V5)</f>
        <v>0</v>
      </c>
      <c r="W5" s="2">
        <f>SUM('за 3 міс.19 р.'!W5+'квітень 19 р.'!W5)</f>
        <v>0</v>
      </c>
      <c r="X5" s="2">
        <f>SUM('за 3 міс.19 р.'!X5+'квітень 19 р.'!X5)</f>
        <v>3508848.98</v>
      </c>
    </row>
    <row r="6" spans="1:24" ht="12.75">
      <c r="A6" s="34" t="s">
        <v>5</v>
      </c>
      <c r="B6" s="2">
        <f>SUM('за 3 міс.19 р.'!B6+'квітень 19 р.'!B6)</f>
        <v>1058076.97</v>
      </c>
      <c r="C6" s="2">
        <f>SUM('за 3 міс.19 р.'!C6+'квітень 19 р.'!C6)</f>
        <v>390791.58999999997</v>
      </c>
      <c r="D6" s="2">
        <f>SUM('за 3 міс.19 р.'!D6+'квітень 19 р.'!D6)</f>
        <v>1448868.56</v>
      </c>
      <c r="E6" s="2">
        <f>SUM('за 3 міс.19 р.'!E6+'квітень 19 р.'!E6)</f>
        <v>319693.76</v>
      </c>
      <c r="F6" s="2">
        <f>SUM('за 3 міс.19 р.'!F6+'квітень 19 р.'!F6)</f>
        <v>538907.8999999999</v>
      </c>
      <c r="G6" s="2">
        <f>SUM('за 3 міс.19 р.'!G6+'квітень 19 р.'!G6)</f>
        <v>434.5</v>
      </c>
      <c r="H6" s="2">
        <f>SUM('за 3 міс.19 р.'!H6+'квітень 19 р.'!H6)</f>
        <v>85138.53</v>
      </c>
      <c r="I6" s="2">
        <f>SUM('за 3 міс.19 р.'!I6+'квітень 19 р.'!I6)</f>
        <v>13428.44</v>
      </c>
      <c r="J6" s="2">
        <f>SUM('за 3 міс.19 р.'!J6+'квітень 19 р.'!J6)</f>
        <v>0</v>
      </c>
      <c r="K6" s="2">
        <f>SUM('за 3 міс.19 р.'!K6+'квітень 19 р.'!K6)</f>
        <v>0</v>
      </c>
      <c r="L6" s="2">
        <f>SUM('за 3 міс.19 р.'!L6+'квітень 19 р.'!L6)</f>
        <v>0</v>
      </c>
      <c r="M6" s="2">
        <f>SUM('за 3 міс.19 р.'!M6+'квітень 19 р.'!M6)</f>
        <v>0</v>
      </c>
      <c r="N6" s="2">
        <f>SUM('за 3 міс.19 р.'!N6+'квітень 19 р.'!N6)</f>
        <v>1494.23</v>
      </c>
      <c r="O6" s="2">
        <f>SUM('за 3 міс.19 р.'!O6+'квітень 19 р.'!O6)</f>
        <v>438412.2</v>
      </c>
      <c r="P6" s="2">
        <f>SUM('за 3 міс.19 р.'!P6+'квітень 19 р.'!P6)</f>
        <v>0</v>
      </c>
      <c r="Q6" s="2">
        <f>SUM('за 3 міс.19 р.'!Q6+'квітень 19 р.'!Q6)</f>
        <v>22125.839999999997</v>
      </c>
      <c r="R6" s="2">
        <f>SUM('за 3 міс.19 р.'!R6+'квітень 19 р.'!R6)</f>
        <v>28161.49</v>
      </c>
      <c r="S6" s="2">
        <f>SUM('за 3 міс.19 р.'!S6+'квітень 19 р.'!S6)</f>
        <v>387886.88</v>
      </c>
      <c r="T6" s="2">
        <f>SUM('за 3 міс.19 р.'!T6+'квітень 19 р.'!T6)</f>
        <v>237.99</v>
      </c>
      <c r="U6" s="2">
        <f>SUM('за 3 міс.19 р.'!U6+'квітень 19 р.'!U6)</f>
        <v>0</v>
      </c>
      <c r="V6" s="2">
        <f>SUM('за 3 міс.19 р.'!V6+'квітень 19 р.'!V6)</f>
        <v>0</v>
      </c>
      <c r="W6" s="2">
        <f>SUM('за 3 міс.19 р.'!W6+'квітень 19 р.'!W6)</f>
        <v>0</v>
      </c>
      <c r="X6" s="2">
        <f>SUM('за 3 міс.19 р.'!X6+'квітень 19 р.'!X6)</f>
        <v>2307470.2199999997</v>
      </c>
    </row>
    <row r="7" spans="1:24" ht="12.75">
      <c r="A7" s="34"/>
      <c r="B7" s="2">
        <f>SUM('за 3 міс.19 р.'!B7+'квітень 19 р.'!B7)</f>
        <v>0</v>
      </c>
      <c r="C7" s="2">
        <f>SUM('за 3 міс.19 р.'!C7+'квітень 19 р.'!C7)</f>
        <v>0</v>
      </c>
      <c r="D7" s="2">
        <f>SUM('за 3 міс.19 р.'!D7+'квітень 19 р.'!D7)</f>
        <v>0</v>
      </c>
      <c r="E7" s="2">
        <f>SUM('за 3 міс.19 р.'!E7+'квітень 19 р.'!E7)</f>
        <v>0</v>
      </c>
      <c r="F7" s="2">
        <f>SUM('за 3 міс.19 р.'!F7+'квітень 19 р.'!F7)</f>
        <v>0</v>
      </c>
      <c r="G7" s="2">
        <f>SUM('за 3 міс.19 р.'!G7+'квітень 19 р.'!G7)</f>
        <v>0</v>
      </c>
      <c r="H7" s="2">
        <f>SUM('за 3 міс.19 р.'!H7+'квітень 19 р.'!H7)</f>
        <v>0</v>
      </c>
      <c r="I7" s="2">
        <f>SUM('за 3 міс.19 р.'!I7+'квітень 19 р.'!I7)</f>
        <v>0</v>
      </c>
      <c r="J7" s="2">
        <f>SUM('за 3 міс.19 р.'!J7+'квітень 19 р.'!J7)</f>
        <v>0</v>
      </c>
      <c r="K7" s="2">
        <f>SUM('за 3 міс.19 р.'!K7+'квітень 19 р.'!K7)</f>
        <v>0</v>
      </c>
      <c r="L7" s="2">
        <f>SUM('за 3 міс.19 р.'!L7+'квітень 19 р.'!L7)</f>
        <v>0</v>
      </c>
      <c r="M7" s="2">
        <f>SUM('за 3 міс.19 р.'!M7+'квітень 19 р.'!M7)</f>
        <v>0</v>
      </c>
      <c r="N7" s="2">
        <f>SUM('за 3 міс.19 р.'!N7+'квітень 19 р.'!N7)</f>
        <v>0</v>
      </c>
      <c r="O7" s="2">
        <f>SUM('за 3 міс.19 р.'!O7+'квітень 19 р.'!O7)</f>
        <v>0</v>
      </c>
      <c r="P7" s="2">
        <f>SUM('за 3 міс.19 р.'!P7+'квітень 19 р.'!P7)</f>
        <v>0</v>
      </c>
      <c r="Q7" s="2">
        <f>SUM('за 3 міс.19 р.'!Q7+'квітень 19 р.'!Q7)</f>
        <v>0</v>
      </c>
      <c r="R7" s="2">
        <f>SUM('за 3 міс.19 р.'!R7+'квітень 19 р.'!R7)</f>
        <v>0</v>
      </c>
      <c r="S7" s="2">
        <f>SUM('за 3 міс.19 р.'!S7+'квітень 19 р.'!S7)</f>
        <v>0</v>
      </c>
      <c r="T7" s="2">
        <f>SUM('за 3 міс.19 р.'!T7+'квітень 19 р.'!T7)</f>
        <v>0</v>
      </c>
      <c r="U7" s="2">
        <f>SUM('за 3 міс.19 р.'!U7+'квітень 19 р.'!U7)</f>
        <v>0</v>
      </c>
      <c r="V7" s="2">
        <f>SUM('за 3 міс.19 р.'!V7+'квітень 19 р.'!V7)</f>
        <v>0</v>
      </c>
      <c r="W7" s="2">
        <f>SUM('за 3 міс.19 р.'!W7+'квітень 19 р.'!W7)</f>
        <v>0</v>
      </c>
      <c r="X7" s="2">
        <f>SUM('за 3 міс.19 р.'!X7+'квітень 19 р.'!X7)</f>
        <v>0</v>
      </c>
    </row>
    <row r="8" spans="1:24" ht="12.75">
      <c r="A8" s="9" t="s">
        <v>6</v>
      </c>
      <c r="B8" s="2">
        <f>SUM('за 3 міс.19 р.'!B8+'квітень 19 р.'!B8)</f>
        <v>2751221.26</v>
      </c>
      <c r="C8" s="2">
        <f>SUM('за 3 міс.19 р.'!C8+'квітень 19 р.'!C8)</f>
        <v>750616.51</v>
      </c>
      <c r="D8" s="2">
        <f>SUM('за 3 міс.19 р.'!D8+'квітень 19 р.'!D8)</f>
        <v>3501837.7699999996</v>
      </c>
      <c r="E8" s="2">
        <f>SUM('за 3 міс.19 р.'!E8+'квітень 19 р.'!E8)</f>
        <v>772648.24</v>
      </c>
      <c r="F8" s="2">
        <f>SUM('за 3 міс.19 р.'!F8+'квітень 19 р.'!F8)</f>
        <v>1541833.1900000002</v>
      </c>
      <c r="G8" s="2">
        <f>SUM('за 3 міс.19 р.'!G8+'квітень 19 р.'!G8)</f>
        <v>4109</v>
      </c>
      <c r="H8" s="2">
        <f>SUM('за 3 міс.19 р.'!H8+'квітень 19 р.'!H8)</f>
        <v>243164.62</v>
      </c>
      <c r="I8" s="2">
        <f>SUM('за 3 міс.19 р.'!I8+'квітень 19 р.'!I8)</f>
        <v>19798.87</v>
      </c>
      <c r="J8" s="2">
        <f>SUM('за 3 міс.19 р.'!J8+'квітень 19 р.'!J8)</f>
        <v>0</v>
      </c>
      <c r="K8" s="2">
        <f>SUM('за 3 міс.19 р.'!K8+'квітень 19 р.'!K8)</f>
        <v>0</v>
      </c>
      <c r="L8" s="2">
        <f>SUM('за 3 міс.19 р.'!L8+'квітень 19 р.'!L8)</f>
        <v>0</v>
      </c>
      <c r="M8" s="2">
        <f>SUM('за 3 міс.19 р.'!M8+'квітень 19 р.'!M8)</f>
        <v>0</v>
      </c>
      <c r="N8" s="2">
        <f>SUM('за 3 міс.19 р.'!N8+'квітень 19 р.'!N8)</f>
        <v>3855.23</v>
      </c>
      <c r="O8" s="2">
        <f>SUM('за 3 міс.19 р.'!O8+'квітень 19 р.'!O8)</f>
        <v>1270905.4700000002</v>
      </c>
      <c r="P8" s="2">
        <f>SUM('за 3 міс.19 р.'!P8+'квітень 19 р.'!P8)</f>
        <v>735141.58</v>
      </c>
      <c r="Q8" s="2">
        <f>SUM('за 3 міс.19 р.'!Q8+'квітень 19 р.'!Q8)</f>
        <v>28174.08</v>
      </c>
      <c r="R8" s="2">
        <f>SUM('за 3 міс.19 р.'!R8+'квітень 19 р.'!R8)</f>
        <v>119028.62</v>
      </c>
      <c r="S8" s="2">
        <f>SUM('за 3 міс.19 р.'!S8+'квітень 19 р.'!S8)</f>
        <v>387886.88</v>
      </c>
      <c r="T8" s="2">
        <f>SUM('за 3 міс.19 р.'!T8+'квітень 19 р.'!T8)</f>
        <v>674.3100000000001</v>
      </c>
      <c r="U8" s="2">
        <f>SUM('за 3 міс.19 р.'!U8+'квітень 19 р.'!U8)</f>
        <v>0</v>
      </c>
      <c r="V8" s="2">
        <f>SUM('за 3 міс.19 р.'!V8+'квітень 19 р.'!V8)</f>
        <v>0</v>
      </c>
      <c r="W8" s="2">
        <f>SUM('за 3 міс.19 р.'!W8+'квітень 19 р.'!W8)</f>
        <v>0</v>
      </c>
      <c r="X8" s="2">
        <f>SUM('за 3 міс.19 р.'!X8+'квітень 19 р.'!X8)</f>
        <v>5816319.199999999</v>
      </c>
    </row>
    <row r="9" spans="1:24" ht="12.75">
      <c r="A9" s="34" t="s">
        <v>7</v>
      </c>
      <c r="B9" s="2">
        <f>SUM('за 3 міс.19 р.'!B9+'квітень 19 р.'!B9)</f>
        <v>748598.59</v>
      </c>
      <c r="C9" s="2">
        <f>SUM('за 3 міс.19 р.'!C9+'квітень 19 р.'!C9)</f>
        <v>188666.40000000002</v>
      </c>
      <c r="D9" s="2">
        <f>SUM('за 3 міс.19 р.'!D9+'квітень 19 р.'!D9)</f>
        <v>937264.99</v>
      </c>
      <c r="E9" s="2">
        <f>SUM('за 3 міс.19 р.'!E9+'квітень 19 р.'!E9)</f>
        <v>206788</v>
      </c>
      <c r="F9" s="2">
        <f>SUM('за 3 міс.19 р.'!F9+'квітень 19 р.'!F9)</f>
        <v>400099.80999999994</v>
      </c>
      <c r="G9" s="2">
        <f>SUM('за 3 міс.19 р.'!G9+'квітень 19 р.'!G9)</f>
        <v>183070.52</v>
      </c>
      <c r="H9" s="2">
        <f>SUM('за 3 міс.19 р.'!H9+'квітень 19 р.'!H9)</f>
        <v>36182.16</v>
      </c>
      <c r="I9" s="2">
        <f>SUM('за 3 міс.19 р.'!I9+'квітень 19 р.'!I9)</f>
        <v>9282.41</v>
      </c>
      <c r="J9" s="2">
        <f>SUM('за 3 міс.19 р.'!J9+'квітень 19 р.'!J9)</f>
        <v>0</v>
      </c>
      <c r="K9" s="2">
        <f>SUM('за 3 міс.19 р.'!K9+'квітень 19 р.'!K9)</f>
        <v>0</v>
      </c>
      <c r="L9" s="2">
        <f>SUM('за 3 міс.19 р.'!L9+'квітень 19 р.'!L9)</f>
        <v>0</v>
      </c>
      <c r="M9" s="2">
        <f>SUM('за 3 міс.19 р.'!M9+'квітень 19 р.'!M9)</f>
        <v>0</v>
      </c>
      <c r="N9" s="2">
        <f>SUM('за 3 міс.19 р.'!N9+'квітень 19 р.'!N9)</f>
        <v>0</v>
      </c>
      <c r="O9" s="2">
        <f>SUM('за 3 міс.19 р.'!O9+'квітень 19 р.'!O9)</f>
        <v>171564.71999999997</v>
      </c>
      <c r="P9" s="2">
        <f>SUM('за 3 міс.19 р.'!P9+'квітень 19 р.'!P9)</f>
        <v>0</v>
      </c>
      <c r="Q9" s="2">
        <f>SUM('за 3 міс.19 р.'!Q9+'квітень 19 р.'!Q9)</f>
        <v>0</v>
      </c>
      <c r="R9" s="2">
        <f>SUM('за 3 міс.19 р.'!R9+'квітень 19 р.'!R9)</f>
        <v>14028.81</v>
      </c>
      <c r="S9" s="2">
        <f>SUM('за 3 міс.19 р.'!S9+'квітень 19 р.'!S9)</f>
        <v>157535.91</v>
      </c>
      <c r="T9" s="2">
        <f>SUM('за 3 міс.19 р.'!T9+'квітень 19 р.'!T9)</f>
        <v>0</v>
      </c>
      <c r="U9" s="2">
        <f>SUM('за 3 міс.19 р.'!U9+'квітень 19 р.'!U9)</f>
        <v>0</v>
      </c>
      <c r="V9" s="2">
        <f>SUM('за 3 міс.19 р.'!V9+'квітень 19 р.'!V9)</f>
        <v>0</v>
      </c>
      <c r="W9" s="2">
        <f>SUM('за 3 міс.19 р.'!W9+'квітень 19 р.'!W9)</f>
        <v>0</v>
      </c>
      <c r="X9" s="2">
        <f>SUM('за 3 міс.19 р.'!X9+'квітень 19 р.'!X9)</f>
        <v>1544152.7999999998</v>
      </c>
    </row>
    <row r="10" spans="1:24" ht="12.75">
      <c r="A10" s="34" t="s">
        <v>8</v>
      </c>
      <c r="B10" s="2">
        <f>SUM('за 3 міс.19 р.'!B10+'квітень 19 р.'!B10)</f>
        <v>0</v>
      </c>
      <c r="C10" s="2">
        <f>SUM('за 3 міс.19 р.'!C10+'квітень 19 р.'!C10)</f>
        <v>0</v>
      </c>
      <c r="D10" s="2">
        <f>SUM('за 3 міс.19 р.'!D10+'квітень 19 р.'!D10)</f>
        <v>0</v>
      </c>
      <c r="E10" s="2">
        <f>SUM('за 3 міс.19 р.'!E10+'квітень 19 р.'!E10)</f>
        <v>0</v>
      </c>
      <c r="F10" s="2">
        <f>SUM('за 3 міс.19 р.'!F10+'квітень 19 р.'!F10)</f>
        <v>0</v>
      </c>
      <c r="G10" s="2">
        <f>SUM('за 3 міс.19 р.'!G10+'квітень 19 р.'!G10)</f>
        <v>0</v>
      </c>
      <c r="H10" s="2">
        <f>SUM('за 3 міс.19 р.'!H10+'квітень 19 р.'!H10)</f>
        <v>0</v>
      </c>
      <c r="I10" s="2">
        <f>SUM('за 3 міс.19 р.'!I10+'квітень 19 р.'!I10)</f>
        <v>0</v>
      </c>
      <c r="J10" s="2">
        <f>SUM('за 3 міс.19 р.'!J10+'квітень 19 р.'!J10)</f>
        <v>0</v>
      </c>
      <c r="K10" s="2">
        <f>SUM('за 3 міс.19 р.'!K10+'квітень 19 р.'!K10)</f>
        <v>0</v>
      </c>
      <c r="L10" s="2">
        <f>SUM('за 3 міс.19 р.'!L10+'квітень 19 р.'!L10)</f>
        <v>0</v>
      </c>
      <c r="M10" s="2">
        <f>SUM('за 3 міс.19 р.'!M10+'квітень 19 р.'!M10)</f>
        <v>0</v>
      </c>
      <c r="N10" s="2">
        <f>SUM('за 3 міс.19 р.'!N10+'квітень 19 р.'!N10)</f>
        <v>0</v>
      </c>
      <c r="O10" s="2">
        <f>SUM('за 3 міс.19 р.'!O10+'квітень 19 р.'!O10)</f>
        <v>0</v>
      </c>
      <c r="P10" s="2">
        <f>SUM('за 3 міс.19 р.'!P10+'квітень 19 р.'!P10)</f>
        <v>0</v>
      </c>
      <c r="Q10" s="2">
        <f>SUM('за 3 міс.19 р.'!Q10+'квітень 19 р.'!Q10)</f>
        <v>0</v>
      </c>
      <c r="R10" s="2">
        <f>SUM('за 3 міс.19 р.'!R10+'квітень 19 р.'!R10)</f>
        <v>0</v>
      </c>
      <c r="S10" s="2">
        <f>SUM('за 3 міс.19 р.'!S10+'квітень 19 р.'!S10)</f>
        <v>0</v>
      </c>
      <c r="T10" s="2">
        <f>SUM('за 3 міс.19 р.'!T10+'квітень 19 р.'!T10)</f>
        <v>0</v>
      </c>
      <c r="U10" s="2">
        <f>SUM('за 3 міс.19 р.'!U10+'квітень 19 р.'!U10)</f>
        <v>0</v>
      </c>
      <c r="V10" s="2">
        <f>SUM('за 3 міс.19 р.'!V10+'квітень 19 р.'!V10)</f>
        <v>0</v>
      </c>
      <c r="W10" s="2">
        <f>SUM('за 3 міс.19 р.'!W10+'квітень 19 р.'!W10)</f>
        <v>0</v>
      </c>
      <c r="X10" s="2">
        <f>SUM('за 3 міс.19 р.'!X10+'квітень 19 р.'!X10)</f>
        <v>0</v>
      </c>
    </row>
    <row r="11" spans="1:24" ht="12.75">
      <c r="A11" s="34" t="s">
        <v>9</v>
      </c>
      <c r="B11" s="2">
        <f>SUM('за 3 міс.19 р.'!B11+'квітень 19 р.'!B11)</f>
        <v>499676.08999999997</v>
      </c>
      <c r="C11" s="2">
        <f>SUM('за 3 міс.19 р.'!C11+'квітень 19 р.'!C11)</f>
        <v>198115.71</v>
      </c>
      <c r="D11" s="2">
        <f>SUM('за 3 міс.19 р.'!D11+'квітень 19 р.'!D11)</f>
        <v>697791.8</v>
      </c>
      <c r="E11" s="2">
        <f>SUM('за 3 міс.19 р.'!E11+'квітень 19 р.'!E11)</f>
        <v>153957.65</v>
      </c>
      <c r="F11" s="2">
        <f>SUM('за 3 міс.19 р.'!F11+'квітень 19 р.'!F11)</f>
        <v>185869.30000000002</v>
      </c>
      <c r="G11" s="2">
        <f>SUM('за 3 міс.19 р.'!G11+'квітень 19 р.'!G11)</f>
        <v>13003.5</v>
      </c>
      <c r="H11" s="2">
        <f>SUM('за 3 міс.19 р.'!H11+'квітень 19 р.'!H11)</f>
        <v>47100.2</v>
      </c>
      <c r="I11" s="2">
        <f>SUM('за 3 міс.19 р.'!I11+'квітень 19 р.'!I11)</f>
        <v>6478.49</v>
      </c>
      <c r="J11" s="2">
        <f>SUM('за 3 міс.19 р.'!J11+'квітень 19 р.'!J11)</f>
        <v>0</v>
      </c>
      <c r="K11" s="2">
        <f>SUM('за 3 міс.19 р.'!K11+'квітень 19 р.'!K11)</f>
        <v>0</v>
      </c>
      <c r="L11" s="2">
        <f>SUM('за 3 міс.19 р.'!L11+'квітень 19 р.'!L11)</f>
        <v>0</v>
      </c>
      <c r="M11" s="2">
        <f>SUM('за 3 міс.19 р.'!M11+'квітень 19 р.'!M11)</f>
        <v>0</v>
      </c>
      <c r="N11" s="2">
        <f>SUM('за 3 міс.19 р.'!N11+'квітень 19 р.'!N11)</f>
        <v>120</v>
      </c>
      <c r="O11" s="2">
        <f>SUM('за 3 міс.19 р.'!O11+'квітень 19 р.'!O11)</f>
        <v>119167.10999999999</v>
      </c>
      <c r="P11" s="2">
        <f>SUM('за 3 міс.19 р.'!P11+'квітень 19 р.'!P11)</f>
        <v>-4701.5</v>
      </c>
      <c r="Q11" s="2">
        <f>SUM('за 3 міс.19 р.'!Q11+'квітень 19 р.'!Q11)</f>
        <v>0</v>
      </c>
      <c r="R11" s="2">
        <f>SUM('за 3 міс.19 р.'!R11+'квітень 19 р.'!R11)</f>
        <v>29640.78</v>
      </c>
      <c r="S11" s="2">
        <f>SUM('за 3 міс.19 р.'!S11+'квітень 19 р.'!S11)</f>
        <v>94227.83</v>
      </c>
      <c r="T11" s="2">
        <f>SUM('за 3 міс.19 р.'!T11+'квітень 19 р.'!T11)</f>
        <v>0</v>
      </c>
      <c r="U11" s="2">
        <f>SUM('за 3 міс.19 р.'!U11+'квітень 19 р.'!U11)</f>
        <v>0</v>
      </c>
      <c r="V11" s="2">
        <f>SUM('за 3 міс.19 р.'!V11+'квітень 19 р.'!V11)</f>
        <v>0</v>
      </c>
      <c r="W11" s="2">
        <f>SUM('за 3 міс.19 р.'!W11+'квітень 19 р.'!W11)</f>
        <v>0</v>
      </c>
      <c r="X11" s="2">
        <f>SUM('за 3 міс.19 р.'!X11+'квітень 19 р.'!X11)</f>
        <v>1037618.75</v>
      </c>
    </row>
    <row r="12" spans="1:24" ht="12.75">
      <c r="A12" s="30" t="s">
        <v>34</v>
      </c>
      <c r="B12" s="2">
        <f>SUM('за 3 міс.19 р.'!B12+'квітень 19 р.'!B12)</f>
        <v>658542.79</v>
      </c>
      <c r="C12" s="2">
        <f>SUM('за 3 міс.19 р.'!C12+'квітень 19 р.'!C12)</f>
        <v>196461.31</v>
      </c>
      <c r="D12" s="2">
        <f>SUM('за 3 міс.19 р.'!D12+'квітень 19 р.'!D12)</f>
        <v>855004.1</v>
      </c>
      <c r="E12" s="2">
        <f>SUM('за 3 міс.19 р.'!E12+'квітень 19 р.'!E12)</f>
        <v>188607.66</v>
      </c>
      <c r="F12" s="2">
        <f>SUM('за 3 міс.19 р.'!F12+'квітень 19 р.'!F12)</f>
        <v>357262.24</v>
      </c>
      <c r="G12" s="2">
        <f>SUM('за 3 міс.19 р.'!G12+'квітень 19 р.'!G12)</f>
        <v>25006.5</v>
      </c>
      <c r="H12" s="2">
        <f>SUM('за 3 міс.19 р.'!H12+'квітень 19 р.'!H12)</f>
        <v>23290.07</v>
      </c>
      <c r="I12" s="2">
        <f>SUM('за 3 міс.19 р.'!I12+'квітень 19 р.'!I12)</f>
        <v>20173.36</v>
      </c>
      <c r="J12" s="2">
        <f>SUM('за 3 міс.19 р.'!J12+'квітень 19 р.'!J12)</f>
        <v>0</v>
      </c>
      <c r="K12" s="2">
        <f>SUM('за 3 міс.19 р.'!K12+'квітень 19 р.'!K12)</f>
        <v>0</v>
      </c>
      <c r="L12" s="2">
        <f>SUM('за 3 міс.19 р.'!L12+'квітень 19 р.'!L12)</f>
        <v>0</v>
      </c>
      <c r="M12" s="2">
        <f>SUM('за 3 міс.19 р.'!M12+'квітень 19 р.'!M12)</f>
        <v>0</v>
      </c>
      <c r="N12" s="2">
        <f>SUM('за 3 міс.19 р.'!N12+'квітень 19 р.'!N12)</f>
        <v>2160.7599999999998</v>
      </c>
      <c r="O12" s="2">
        <f>SUM('за 3 міс.19 р.'!O12+'квітень 19 р.'!O12)</f>
        <v>286631.55000000005</v>
      </c>
      <c r="P12" s="2">
        <f>SUM('за 3 міс.19 р.'!P12+'квітень 19 р.'!P12)</f>
        <v>0</v>
      </c>
      <c r="Q12" s="2">
        <f>SUM('за 3 міс.19 р.'!Q12+'квітень 19 р.'!Q12)</f>
        <v>15198.4</v>
      </c>
      <c r="R12" s="2">
        <f>SUM('за 3 міс.19 р.'!R12+'квітень 19 р.'!R12)</f>
        <v>34656.29</v>
      </c>
      <c r="S12" s="2">
        <f>SUM('за 3 міс.19 р.'!S12+'квітень 19 р.'!S12)</f>
        <v>236776.86000000002</v>
      </c>
      <c r="T12" s="2">
        <f>SUM('за 3 міс.19 р.'!T12+'квітень 19 р.'!T12)</f>
        <v>0</v>
      </c>
      <c r="U12" s="2">
        <f>SUM('за 3 міс.19 р.'!U12+'квітень 19 р.'!U12)</f>
        <v>0</v>
      </c>
      <c r="V12" s="2">
        <f>SUM('за 3 міс.19 р.'!V12+'квітень 19 р.'!V12)</f>
        <v>0</v>
      </c>
      <c r="W12" s="2">
        <f>SUM('за 3 міс.19 р.'!W12+'квітень 19 р.'!W12)</f>
        <v>0</v>
      </c>
      <c r="X12" s="2">
        <f>SUM('за 3 міс.19 р.'!X12+'квітень 19 р.'!X12)</f>
        <v>1400874</v>
      </c>
    </row>
    <row r="13" spans="1:24" ht="12.75">
      <c r="A13" s="30" t="s">
        <v>31</v>
      </c>
      <c r="B13" s="2">
        <f>SUM('за 3 міс.19 р.'!B13+'квітень 19 р.'!B13)</f>
        <v>60879.2</v>
      </c>
      <c r="C13" s="2">
        <f>SUM('за 3 міс.19 р.'!C13+'квітень 19 р.'!C13)</f>
        <v>0</v>
      </c>
      <c r="D13" s="2">
        <f>SUM('за 3 міс.19 р.'!D13+'квітень 19 р.'!D13)</f>
        <v>60879.2</v>
      </c>
      <c r="E13" s="2">
        <f>SUM('за 3 міс.19 р.'!E13+'квітень 19 р.'!E13)</f>
        <v>13431.64</v>
      </c>
      <c r="F13" s="2">
        <f>SUM('за 3 міс.19 р.'!F13+'квітень 19 р.'!F13)</f>
        <v>10479.21</v>
      </c>
      <c r="G13" s="2">
        <f>SUM('за 3 міс.19 р.'!G13+'квітень 19 р.'!G13)</f>
        <v>0</v>
      </c>
      <c r="H13" s="2">
        <f>SUM('за 3 міс.19 р.'!H13+'квітень 19 р.'!H13)</f>
        <v>10479.21</v>
      </c>
      <c r="I13" s="2">
        <f>SUM('за 3 міс.19 р.'!I13+'квітень 19 р.'!I13)</f>
        <v>0</v>
      </c>
      <c r="J13" s="2">
        <f>SUM('за 3 міс.19 р.'!J13+'квітень 19 р.'!J13)</f>
        <v>0</v>
      </c>
      <c r="K13" s="2">
        <f>SUM('за 3 міс.19 р.'!K13+'квітень 19 р.'!K13)</f>
        <v>0</v>
      </c>
      <c r="L13" s="2">
        <f>SUM('за 3 міс.19 р.'!L13+'квітень 19 р.'!L13)</f>
        <v>0</v>
      </c>
      <c r="M13" s="2">
        <f>SUM('за 3 міс.19 р.'!M13+'квітень 19 р.'!M13)</f>
        <v>0</v>
      </c>
      <c r="N13" s="2">
        <f>SUM('за 3 міс.19 р.'!N13+'квітень 19 р.'!N13)</f>
        <v>0</v>
      </c>
      <c r="O13" s="2">
        <f>SUM('за 3 міс.19 р.'!O13+'квітень 19 р.'!O13)</f>
        <v>0</v>
      </c>
      <c r="P13" s="2">
        <f>SUM('за 3 міс.19 р.'!P13+'квітень 19 р.'!P13)</f>
        <v>0</v>
      </c>
      <c r="Q13" s="2">
        <f>SUM('за 3 міс.19 р.'!Q13+'квітень 19 р.'!Q13)</f>
        <v>0</v>
      </c>
      <c r="R13" s="2">
        <f>SUM('за 3 міс.19 р.'!R13+'квітень 19 р.'!R13)</f>
        <v>0</v>
      </c>
      <c r="S13" s="2">
        <f>SUM('за 3 міс.19 р.'!S13+'квітень 19 р.'!S13)</f>
        <v>0</v>
      </c>
      <c r="T13" s="2">
        <f>SUM('за 3 міс.19 р.'!T13+'квітень 19 р.'!T13)</f>
        <v>0</v>
      </c>
      <c r="U13" s="2">
        <f>SUM('за 3 міс.19 р.'!U13+'квітень 19 р.'!U13)</f>
        <v>0</v>
      </c>
      <c r="V13" s="2">
        <f>SUM('за 3 міс.19 р.'!V13+'квітень 19 р.'!V13)</f>
        <v>0</v>
      </c>
      <c r="W13" s="2">
        <f>SUM('за 3 міс.19 р.'!W13+'квітень 19 р.'!W13)</f>
        <v>0</v>
      </c>
      <c r="X13" s="2">
        <f>SUM('за 3 міс.19 р.'!X13+'квітень 19 р.'!X13)</f>
        <v>84790.04999999999</v>
      </c>
    </row>
    <row r="14" spans="1:24" ht="12.75">
      <c r="A14" s="30" t="s">
        <v>10</v>
      </c>
      <c r="B14" s="2">
        <f>SUM('за 3 міс.19 р.'!B14+'квітень 19 р.'!B14)</f>
        <v>0</v>
      </c>
      <c r="C14" s="2">
        <f>SUM('за 3 міс.19 р.'!C14+'квітень 19 р.'!C14)</f>
        <v>0</v>
      </c>
      <c r="D14" s="2">
        <f>SUM('за 3 міс.19 р.'!D14+'квітень 19 р.'!D14)</f>
        <v>0</v>
      </c>
      <c r="E14" s="2">
        <f>SUM('за 3 міс.19 р.'!E14+'квітень 19 р.'!E14)</f>
        <v>0</v>
      </c>
      <c r="F14" s="2">
        <f>SUM('за 3 міс.19 р.'!F14+'квітень 19 р.'!F14)</f>
        <v>0</v>
      </c>
      <c r="G14" s="2">
        <f>SUM('за 3 міс.19 р.'!G14+'квітень 19 р.'!G14)</f>
        <v>0</v>
      </c>
      <c r="H14" s="2">
        <f>SUM('за 3 міс.19 р.'!H14+'квітень 19 р.'!H14)</f>
        <v>0</v>
      </c>
      <c r="I14" s="2">
        <f>SUM('за 3 міс.19 р.'!I14+'квітень 19 р.'!I14)</f>
        <v>0</v>
      </c>
      <c r="J14" s="2">
        <f>SUM('за 3 міс.19 р.'!J14+'квітень 19 р.'!J14)</f>
        <v>0</v>
      </c>
      <c r="K14" s="2">
        <f>SUM('за 3 міс.19 р.'!K14+'квітень 19 р.'!K14)</f>
        <v>0</v>
      </c>
      <c r="L14" s="2">
        <f>SUM('за 3 міс.19 р.'!L14+'квітень 19 р.'!L14)</f>
        <v>0</v>
      </c>
      <c r="M14" s="2">
        <f>SUM('за 3 міс.19 р.'!M14+'квітень 19 р.'!M14)</f>
        <v>0</v>
      </c>
      <c r="N14" s="2">
        <f>SUM('за 3 міс.19 р.'!N14+'квітень 19 р.'!N14)</f>
        <v>0</v>
      </c>
      <c r="O14" s="2">
        <f>SUM('за 3 міс.19 р.'!O14+'квітень 19 р.'!O14)</f>
        <v>0</v>
      </c>
      <c r="P14" s="2">
        <f>SUM('за 3 міс.19 р.'!P14+'квітень 19 р.'!P14)</f>
        <v>0</v>
      </c>
      <c r="Q14" s="2">
        <f>SUM('за 3 міс.19 р.'!Q14+'квітень 19 р.'!Q14)</f>
        <v>0</v>
      </c>
      <c r="R14" s="2">
        <f>SUM('за 3 міс.19 р.'!R14+'квітень 19 р.'!R14)</f>
        <v>0</v>
      </c>
      <c r="S14" s="2">
        <f>SUM('за 3 міс.19 р.'!S14+'квітень 19 р.'!S14)</f>
        <v>0</v>
      </c>
      <c r="T14" s="2">
        <f>SUM('за 3 міс.19 р.'!T14+'квітень 19 р.'!T14)</f>
        <v>0</v>
      </c>
      <c r="U14" s="2">
        <f>SUM('за 3 міс.19 р.'!U14+'квітень 19 р.'!U14)</f>
        <v>0</v>
      </c>
      <c r="V14" s="2">
        <f>SUM('за 3 міс.19 р.'!V14+'квітень 19 р.'!V14)</f>
        <v>0</v>
      </c>
      <c r="W14" s="2">
        <f>SUM('за 3 міс.19 р.'!W14+'квітень 19 р.'!W14)</f>
        <v>0</v>
      </c>
      <c r="X14" s="2">
        <f>SUM('за 3 міс.19 р.'!X14+'квітень 19 р.'!X14)</f>
        <v>0</v>
      </c>
    </row>
    <row r="15" spans="1:24" ht="12.75">
      <c r="A15" s="30" t="s">
        <v>11</v>
      </c>
      <c r="B15" s="2">
        <f>SUM('за 3 міс.19 р.'!B15+'квітень 19 р.'!B15)</f>
        <v>941617.38</v>
      </c>
      <c r="C15" s="2">
        <f>SUM('за 3 міс.19 р.'!C15+'квітень 19 р.'!C15)</f>
        <v>328679.09</v>
      </c>
      <c r="D15" s="2">
        <f>SUM('за 3 міс.19 р.'!D15+'квітень 19 р.'!D15)</f>
        <v>1270296.4700000002</v>
      </c>
      <c r="E15" s="2">
        <f>SUM('за 3 міс.19 р.'!E15+'квітень 19 р.'!E15)</f>
        <v>280251.51</v>
      </c>
      <c r="F15" s="2">
        <f>SUM('за 3 міс.19 р.'!F15+'квітень 19 р.'!F15)</f>
        <v>389631.07000000007</v>
      </c>
      <c r="G15" s="2">
        <f>SUM('за 3 міс.19 р.'!G15+'квітень 19 р.'!G15)</f>
        <v>60752.5</v>
      </c>
      <c r="H15" s="2">
        <f>SUM('за 3 міс.19 р.'!H15+'квітень 19 р.'!H15)</f>
        <v>81662.03</v>
      </c>
      <c r="I15" s="2">
        <f>SUM('за 3 міс.19 р.'!I15+'квітень 19 р.'!I15)</f>
        <v>5543.09</v>
      </c>
      <c r="J15" s="2">
        <f>SUM('за 3 міс.19 р.'!J15+'квітень 19 р.'!J15)</f>
        <v>0</v>
      </c>
      <c r="K15" s="2">
        <f>SUM('за 3 міс.19 р.'!K15+'квітень 19 р.'!K15)</f>
        <v>0</v>
      </c>
      <c r="L15" s="2">
        <f>SUM('за 3 міс.19 р.'!L15+'квітень 19 р.'!L15)</f>
        <v>0</v>
      </c>
      <c r="M15" s="2">
        <f>SUM('за 3 міс.19 р.'!M15+'квітень 19 р.'!M15)</f>
        <v>0</v>
      </c>
      <c r="N15" s="2">
        <f>SUM('за 3 міс.19 р.'!N15+'квітень 19 р.'!N15)</f>
        <v>1660.45</v>
      </c>
      <c r="O15" s="2">
        <f>SUM('за 3 міс.19 р.'!O15+'квітень 19 р.'!O15)</f>
        <v>240013</v>
      </c>
      <c r="P15" s="2">
        <f>SUM('за 3 міс.19 р.'!P15+'квітень 19 р.'!P15)</f>
        <v>0</v>
      </c>
      <c r="Q15" s="2">
        <f>SUM('за 3 міс.19 р.'!Q15+'квітень 19 р.'!Q15)</f>
        <v>1488</v>
      </c>
      <c r="R15" s="2">
        <f>SUM('за 3 міс.19 р.'!R15+'квітень 19 р.'!R15)</f>
        <v>19228.28</v>
      </c>
      <c r="S15" s="2">
        <f>SUM('за 3 міс.19 р.'!S15+'квітень 19 р.'!S15)</f>
        <v>219296.72000000003</v>
      </c>
      <c r="T15" s="2">
        <f>SUM('за 3 міс.19 р.'!T15+'квітень 19 р.'!T15)</f>
        <v>0</v>
      </c>
      <c r="U15" s="2">
        <f>SUM('за 3 міс.19 р.'!U15+'квітень 19 р.'!U15)</f>
        <v>0</v>
      </c>
      <c r="V15" s="2">
        <f>SUM('за 3 міс.19 р.'!V15+'квітень 19 р.'!V15)</f>
        <v>0</v>
      </c>
      <c r="W15" s="2">
        <f>SUM('за 3 міс.19 р.'!W15+'квітень 19 р.'!W15)</f>
        <v>0</v>
      </c>
      <c r="X15" s="2">
        <f>SUM('за 3 міс.19 р.'!X15+'квітень 19 р.'!X15)</f>
        <v>1940179.05</v>
      </c>
    </row>
    <row r="16" spans="1:24" ht="12.75">
      <c r="A16" s="30" t="s">
        <v>12</v>
      </c>
      <c r="B16" s="2">
        <f>SUM('за 3 міс.19 р.'!B16+'квітень 19 р.'!B16)</f>
        <v>253090.12</v>
      </c>
      <c r="C16" s="2">
        <f>SUM('за 3 міс.19 р.'!C16+'квітень 19 р.'!C16)</f>
        <v>102283.37</v>
      </c>
      <c r="D16" s="2">
        <f>SUM('за 3 міс.19 р.'!D16+'квітень 19 р.'!D16)</f>
        <v>355373.49</v>
      </c>
      <c r="E16" s="2">
        <f>SUM('за 3 міс.19 р.'!E16+'квітень 19 р.'!E16)</f>
        <v>78423.31</v>
      </c>
      <c r="F16" s="2">
        <f>SUM('за 3 міс.19 р.'!F16+'квітень 19 р.'!F16)</f>
        <v>137711.25</v>
      </c>
      <c r="G16" s="2">
        <f>SUM('за 3 міс.19 р.'!G16+'квітень 19 р.'!G16)</f>
        <v>434.5</v>
      </c>
      <c r="H16" s="2">
        <f>SUM('за 3 міс.19 р.'!H16+'квітень 19 р.'!H16)</f>
        <v>16292.11</v>
      </c>
      <c r="I16" s="2">
        <f>SUM('за 3 міс.19 р.'!I16+'квітень 19 р.'!I16)</f>
        <v>7486.78</v>
      </c>
      <c r="J16" s="2">
        <f>SUM('за 3 міс.19 р.'!J16+'квітень 19 р.'!J16)</f>
        <v>0</v>
      </c>
      <c r="K16" s="2">
        <f>SUM('за 3 міс.19 р.'!K16+'квітень 19 р.'!K16)</f>
        <v>0</v>
      </c>
      <c r="L16" s="2">
        <f>SUM('за 3 міс.19 р.'!L16+'квітень 19 р.'!L16)</f>
        <v>0</v>
      </c>
      <c r="M16" s="2">
        <f>SUM('за 3 міс.19 р.'!M16+'квітень 19 р.'!M16)</f>
        <v>0</v>
      </c>
      <c r="N16" s="2">
        <f>SUM('за 3 міс.19 р.'!N16+'квітень 19 р.'!N16)</f>
        <v>0</v>
      </c>
      <c r="O16" s="2">
        <f>SUM('за 3 міс.19 р.'!O16+'квітень 19 р.'!O16)</f>
        <v>113497.85999999999</v>
      </c>
      <c r="P16" s="2">
        <f>SUM('за 3 міс.19 р.'!P16+'квітень 19 р.'!P16)</f>
        <v>0</v>
      </c>
      <c r="Q16" s="2">
        <f>SUM('за 3 міс.19 р.'!Q16+'квітень 19 р.'!Q16)</f>
        <v>0</v>
      </c>
      <c r="R16" s="2">
        <f>SUM('за 3 міс.19 р.'!R16+'квітень 19 р.'!R16)</f>
        <v>13160.869999999999</v>
      </c>
      <c r="S16" s="2">
        <f>SUM('за 3 міс.19 р.'!S16+'квітень 19 р.'!S16)</f>
        <v>100336.98999999999</v>
      </c>
      <c r="T16" s="2">
        <f>SUM('за 3 міс.19 р.'!T16+'квітень 19 р.'!T16)</f>
        <v>0</v>
      </c>
      <c r="U16" s="2">
        <f>SUM('за 3 міс.19 р.'!U16+'квітень 19 р.'!U16)</f>
        <v>0</v>
      </c>
      <c r="V16" s="2">
        <f>SUM('за 3 міс.19 р.'!V16+'квітень 19 р.'!V16)</f>
        <v>0</v>
      </c>
      <c r="W16" s="2">
        <f>SUM('за 3 міс.19 р.'!W16+'квітень 19 р.'!W16)</f>
        <v>0</v>
      </c>
      <c r="X16" s="2">
        <f>SUM('за 3 міс.19 р.'!X16+'квітень 19 р.'!X16)</f>
        <v>571508.05</v>
      </c>
    </row>
    <row r="17" spans="1:24" ht="12.75">
      <c r="A17" s="30" t="s">
        <v>13</v>
      </c>
      <c r="B17" s="2">
        <f>SUM('за 3 міс.19 р.'!B17+'квітень 19 р.'!B17)</f>
        <v>595659.4</v>
      </c>
      <c r="C17" s="2">
        <f>SUM('за 3 міс.19 р.'!C17+'квітень 19 р.'!C17)</f>
        <v>170245.09</v>
      </c>
      <c r="D17" s="2">
        <f>SUM('за 3 міс.19 р.'!D17+'квітень 19 р.'!D17)</f>
        <v>765904.4900000001</v>
      </c>
      <c r="E17" s="2">
        <f>SUM('за 3 міс.19 р.'!E17+'квітень 19 р.'!E17)</f>
        <v>168986.09999999998</v>
      </c>
      <c r="F17" s="2">
        <f>SUM('за 3 міс.19 р.'!F17+'квітень 19 р.'!F17)</f>
        <v>331690.07</v>
      </c>
      <c r="G17" s="2">
        <f>SUM('за 3 міс.19 р.'!G17+'квітень 19 р.'!G17)</f>
        <v>11114.5</v>
      </c>
      <c r="H17" s="2">
        <f>SUM('за 3 міс.19 р.'!H17+'квітень 19 р.'!H17)</f>
        <v>32660.870000000003</v>
      </c>
      <c r="I17" s="2">
        <f>SUM('за 3 міс.19 р.'!I17+'квітень 19 р.'!I17)</f>
        <v>9781.73</v>
      </c>
      <c r="J17" s="2">
        <f>SUM('за 3 міс.19 р.'!J17+'квітень 19 р.'!J17)</f>
        <v>0</v>
      </c>
      <c r="K17" s="2">
        <f>SUM('за 3 міс.19 р.'!K17+'квітень 19 р.'!K17)</f>
        <v>0</v>
      </c>
      <c r="L17" s="2">
        <f>SUM('за 3 міс.19 р.'!L17+'квітень 19 р.'!L17)</f>
        <v>0</v>
      </c>
      <c r="M17" s="2">
        <f>SUM('за 3 міс.19 р.'!M17+'квітень 19 р.'!M17)</f>
        <v>0</v>
      </c>
      <c r="N17" s="2">
        <f>SUM('за 3 міс.19 р.'!N17+'квітень 19 р.'!N17)</f>
        <v>1641.0900000000001</v>
      </c>
      <c r="O17" s="2">
        <f>SUM('за 3 міс.19 р.'!O17+'квітень 19 р.'!O17)</f>
        <v>276491.88</v>
      </c>
      <c r="P17" s="2">
        <f>SUM('за 3 міс.19 р.'!P17+'квітень 19 р.'!P17)</f>
        <v>0</v>
      </c>
      <c r="Q17" s="2">
        <f>SUM('за 3 міс.19 р.'!Q17+'квітень 19 р.'!Q17)</f>
        <v>0</v>
      </c>
      <c r="R17" s="2">
        <f>SUM('за 3 міс.19 р.'!R17+'квітень 19 р.'!R17)</f>
        <v>17114.670000000002</v>
      </c>
      <c r="S17" s="2">
        <f>SUM('за 3 міс.19 р.'!S17+'квітень 19 р.'!S17)</f>
        <v>259377.21000000002</v>
      </c>
      <c r="T17" s="2">
        <f>SUM('за 3 міс.19 р.'!T17+'квітень 19 р.'!T17)</f>
        <v>0</v>
      </c>
      <c r="U17" s="2">
        <f>SUM('за 3 міс.19 р.'!U17+'квітень 19 р.'!U17)</f>
        <v>0</v>
      </c>
      <c r="V17" s="2">
        <f>SUM('за 3 міс.19 р.'!V17+'квітень 19 р.'!V17)</f>
        <v>0</v>
      </c>
      <c r="W17" s="2">
        <f>SUM('за 3 міс.19 р.'!W17+'квітень 19 р.'!W17)</f>
        <v>0</v>
      </c>
      <c r="X17" s="2">
        <f>SUM('за 3 міс.19 р.'!X17+'квітень 19 р.'!X17)</f>
        <v>1266580.6600000001</v>
      </c>
    </row>
    <row r="18" spans="1:24" ht="12.75">
      <c r="A18" s="30" t="s">
        <v>24</v>
      </c>
      <c r="B18" s="2">
        <f>SUM('за 3 міс.19 р.'!B18+'квітень 19 р.'!B18)</f>
        <v>655516.52</v>
      </c>
      <c r="C18" s="2">
        <f>SUM('за 3 міс.19 р.'!C18+'квітень 19 р.'!C18)</f>
        <v>183520.64</v>
      </c>
      <c r="D18" s="2">
        <f>SUM('за 3 міс.19 р.'!D18+'квітень 19 р.'!D18)</f>
        <v>839037.16</v>
      </c>
      <c r="E18" s="2">
        <f>SUM('за 3 міс.19 р.'!E18+'квітень 19 р.'!E18)</f>
        <v>185115.13</v>
      </c>
      <c r="F18" s="2">
        <f>SUM('за 3 міс.19 р.'!F18+'квітень 19 р.'!F18)</f>
        <v>592455.35</v>
      </c>
      <c r="G18" s="2">
        <f>SUM('за 3 міс.19 р.'!G18+'квітень 19 р.'!G18)</f>
        <v>54005.5</v>
      </c>
      <c r="H18" s="2">
        <f>SUM('за 3 міс.19 р.'!H18+'квітень 19 р.'!H18)</f>
        <v>16496.27</v>
      </c>
      <c r="I18" s="2">
        <f>SUM('за 3 міс.19 р.'!I18+'квітень 19 р.'!I18)</f>
        <v>8399.05</v>
      </c>
      <c r="J18" s="2">
        <f>SUM('за 3 міс.19 р.'!J18+'квітень 19 р.'!J18)</f>
        <v>0</v>
      </c>
      <c r="K18" s="2">
        <f>SUM('за 3 міс.19 р.'!K18+'квітень 19 р.'!K18)</f>
        <v>0</v>
      </c>
      <c r="L18" s="2">
        <f>SUM('за 3 міс.19 р.'!L18+'квітень 19 р.'!L18)</f>
        <v>0</v>
      </c>
      <c r="M18" s="2">
        <f>SUM('за 3 міс.19 р.'!M18+'квітень 19 р.'!M18)</f>
        <v>0</v>
      </c>
      <c r="N18" s="2">
        <f>SUM('за 3 міс.19 р.'!N18+'квітень 19 р.'!N18)</f>
        <v>0</v>
      </c>
      <c r="O18" s="2">
        <f>SUM('за 3 міс.19 р.'!O18+'квітень 19 р.'!O18)</f>
        <v>513554.52999999997</v>
      </c>
      <c r="P18" s="2">
        <f>SUM('за 3 міс.19 р.'!P18+'квітень 19 р.'!P18)</f>
        <v>470000</v>
      </c>
      <c r="Q18" s="2">
        <f>SUM('за 3 міс.19 р.'!Q18+'квітень 19 р.'!Q18)</f>
        <v>0</v>
      </c>
      <c r="R18" s="2">
        <f>SUM('за 3 міс.19 р.'!R18+'квітень 19 р.'!R18)</f>
        <v>43554.53</v>
      </c>
      <c r="S18" s="2">
        <f>SUM('за 3 міс.19 р.'!S18+'квітень 19 р.'!S18)</f>
        <v>0</v>
      </c>
      <c r="T18" s="2">
        <f>SUM('за 3 міс.19 р.'!T18+'квітень 19 р.'!T18)</f>
        <v>0</v>
      </c>
      <c r="U18" s="2">
        <f>SUM('за 3 міс.19 р.'!U18+'квітень 19 р.'!U18)</f>
        <v>0</v>
      </c>
      <c r="V18" s="2">
        <f>SUM('за 3 міс.19 р.'!V18+'квітень 19 р.'!V18)</f>
        <v>0</v>
      </c>
      <c r="W18" s="2">
        <f>SUM('за 3 міс.19 р.'!W18+'квітень 19 р.'!W18)</f>
        <v>0</v>
      </c>
      <c r="X18" s="2">
        <f>SUM('за 3 міс.19 р.'!X18+'квітень 19 р.'!X18)</f>
        <v>1616607.64</v>
      </c>
    </row>
    <row r="19" spans="1:24" ht="12.75">
      <c r="A19" s="30" t="s">
        <v>14</v>
      </c>
      <c r="B19" s="2">
        <f>SUM('за 3 міс.19 р.'!B19+'квітень 19 р.'!B19)</f>
        <v>550363.76</v>
      </c>
      <c r="C19" s="2">
        <f>SUM('за 3 міс.19 р.'!C19+'квітень 19 р.'!C19)</f>
        <v>129805.68000000001</v>
      </c>
      <c r="D19" s="2">
        <f>SUM('за 3 міс.19 р.'!D19+'квітень 19 р.'!D19)</f>
        <v>680169.44</v>
      </c>
      <c r="E19" s="2">
        <f>SUM('за 3 міс.19 р.'!E19+'квітень 19 р.'!E19)</f>
        <v>150058.38</v>
      </c>
      <c r="F19" s="2">
        <f>SUM('за 3 міс.19 р.'!F19+'квітень 19 р.'!F19)</f>
        <v>207515.99</v>
      </c>
      <c r="G19" s="2">
        <f>SUM('за 3 міс.19 р.'!G19+'квітень 19 р.'!G19)</f>
        <v>23623.5</v>
      </c>
      <c r="H19" s="2">
        <f>SUM('за 3 міс.19 р.'!H19+'квітень 19 р.'!H19)</f>
        <v>19503.72</v>
      </c>
      <c r="I19" s="2">
        <f>SUM('за 3 міс.19 р.'!I19+'квітень 19 р.'!I19)</f>
        <v>7161.09</v>
      </c>
      <c r="J19" s="2">
        <f>SUM('за 3 міс.19 р.'!J19+'квітень 19 р.'!J19)</f>
        <v>0</v>
      </c>
      <c r="K19" s="2">
        <f>SUM('за 3 міс.19 р.'!K19+'квітень 19 р.'!K19)</f>
        <v>0</v>
      </c>
      <c r="L19" s="2">
        <f>SUM('за 3 міс.19 р.'!L19+'квітень 19 р.'!L19)</f>
        <v>0</v>
      </c>
      <c r="M19" s="2">
        <f>SUM('за 3 міс.19 р.'!M19+'квітень 19 р.'!M19)</f>
        <v>0</v>
      </c>
      <c r="N19" s="2">
        <f>SUM('за 3 міс.19 р.'!N19+'квітень 19 р.'!N19)</f>
        <v>986.39</v>
      </c>
      <c r="O19" s="2">
        <f>SUM('за 3 міс.19 р.'!O19+'квітень 19 р.'!O19)</f>
        <v>156241.29</v>
      </c>
      <c r="P19" s="2">
        <f>SUM('за 3 міс.19 р.'!P19+'квітень 19 р.'!P19)</f>
        <v>0</v>
      </c>
      <c r="Q19" s="2">
        <f>SUM('за 3 міс.19 р.'!Q19+'квітень 19 р.'!Q19)</f>
        <v>0</v>
      </c>
      <c r="R19" s="2">
        <f>SUM('за 3 міс.19 р.'!R19+'квітень 19 р.'!R19)</f>
        <v>15516.6</v>
      </c>
      <c r="S19" s="2">
        <f>SUM('за 3 міс.19 р.'!S19+'квітень 19 р.'!S19)</f>
        <v>2245.94</v>
      </c>
      <c r="T19" s="2">
        <f>SUM('за 3 міс.19 р.'!T19+'квітень 19 р.'!T19)</f>
        <v>138478.75</v>
      </c>
      <c r="U19" s="2">
        <f>SUM('за 3 міс.19 р.'!U19+'квітень 19 р.'!U19)</f>
        <v>0</v>
      </c>
      <c r="V19" s="2">
        <f>SUM('за 3 міс.19 р.'!V19+'квітень 19 р.'!V19)</f>
        <v>0</v>
      </c>
      <c r="W19" s="2">
        <f>SUM('за 3 міс.19 р.'!W19+'квітень 19 р.'!W19)</f>
        <v>0</v>
      </c>
      <c r="X19" s="2">
        <f>SUM('за 3 міс.19 р.'!X19+'квітень 19 р.'!X19)</f>
        <v>1037743.81</v>
      </c>
    </row>
    <row r="20" spans="1:24" ht="12.75">
      <c r="A20" s="30" t="s">
        <v>15</v>
      </c>
      <c r="B20" s="2">
        <f>SUM('за 3 міс.19 р.'!B20+'квітень 19 р.'!B20)</f>
        <v>679874.58</v>
      </c>
      <c r="C20" s="2">
        <f>SUM('за 3 міс.19 р.'!C20+'квітень 19 р.'!C20)</f>
        <v>239880.61</v>
      </c>
      <c r="D20" s="2">
        <f>SUM('за 3 міс.19 р.'!D20+'квітень 19 р.'!D20)</f>
        <v>919755.19</v>
      </c>
      <c r="E20" s="2">
        <f>SUM('за 3 міс.19 р.'!E20+'квітень 19 р.'!E20)</f>
        <v>202896.78999999998</v>
      </c>
      <c r="F20" s="2">
        <f>SUM('за 3 міс.19 р.'!F20+'квітень 19 р.'!F20)</f>
        <v>230397.02</v>
      </c>
      <c r="G20" s="2">
        <f>SUM('за 3 міс.19 р.'!G20+'квітень 19 р.'!G20)</f>
        <v>17298.5</v>
      </c>
      <c r="H20" s="2">
        <f>SUM('за 3 міс.19 р.'!H20+'квітень 19 р.'!H20)</f>
        <v>35553.37</v>
      </c>
      <c r="I20" s="2">
        <f>SUM('за 3 міс.19 р.'!I20+'квітень 19 р.'!I20)</f>
        <v>8465.619999999999</v>
      </c>
      <c r="J20" s="2">
        <f>SUM('за 3 міс.19 р.'!J20+'квітень 19 р.'!J20)</f>
        <v>0</v>
      </c>
      <c r="K20" s="2">
        <f>SUM('за 3 міс.19 р.'!K20+'квітень 19 р.'!K20)</f>
        <v>0</v>
      </c>
      <c r="L20" s="2">
        <f>SUM('за 3 міс.19 р.'!L20+'квітень 19 р.'!L20)</f>
        <v>0</v>
      </c>
      <c r="M20" s="2">
        <f>SUM('за 3 міс.19 р.'!M20+'квітень 19 р.'!M20)</f>
        <v>0</v>
      </c>
      <c r="N20" s="2">
        <f>SUM('за 3 міс.19 р.'!N20+'квітень 19 р.'!N20)</f>
        <v>0</v>
      </c>
      <c r="O20" s="2">
        <f>SUM('за 3 міс.19 р.'!O20+'квітень 19 р.'!O20)</f>
        <v>169079.53</v>
      </c>
      <c r="P20" s="2">
        <f>SUM('за 3 міс.19 р.'!P20+'квітень 19 р.'!P20)</f>
        <v>0</v>
      </c>
      <c r="Q20" s="2">
        <f>SUM('за 3 міс.19 р.'!Q20+'квітень 19 р.'!Q20)</f>
        <v>2100</v>
      </c>
      <c r="R20" s="2">
        <f>SUM('за 3 міс.19 р.'!R20+'квітень 19 р.'!R20)</f>
        <v>15553.619999999999</v>
      </c>
      <c r="S20" s="2">
        <f>SUM('за 3 міс.19 р.'!S20+'квітень 19 р.'!S20)</f>
        <v>151425.91</v>
      </c>
      <c r="T20" s="2">
        <f>SUM('за 3 міс.19 р.'!T20+'квітень 19 р.'!T20)</f>
        <v>0</v>
      </c>
      <c r="U20" s="2">
        <f>SUM('за 3 міс.19 р.'!U20+'квітень 19 р.'!U20)</f>
        <v>0</v>
      </c>
      <c r="V20" s="2">
        <f>SUM('за 3 міс.19 р.'!V20+'квітень 19 р.'!V20)</f>
        <v>0</v>
      </c>
      <c r="W20" s="2">
        <f>SUM('за 3 міс.19 р.'!W20+'квітень 19 р.'!W20)</f>
        <v>0</v>
      </c>
      <c r="X20" s="2">
        <f>SUM('за 3 міс.19 р.'!X20+'квітень 19 р.'!X20)</f>
        <v>1353049.0000000002</v>
      </c>
    </row>
    <row r="21" spans="1:24" ht="12.75">
      <c r="A21" s="34" t="s">
        <v>38</v>
      </c>
      <c r="B21" s="2">
        <f>SUM('за 3 міс.19 р.'!B21+'квітень 19 р.'!B21)</f>
        <v>256221.28</v>
      </c>
      <c r="C21" s="2">
        <f>SUM('за 3 міс.19 р.'!C21+'квітень 19 р.'!C21)</f>
        <v>103929.27</v>
      </c>
      <c r="D21" s="2">
        <f>SUM('за 3 міс.19 р.'!D21+'квітень 19 р.'!D21)</f>
        <v>360150.55000000005</v>
      </c>
      <c r="E21" s="2">
        <f>SUM('за 3 міс.19 р.'!E21+'квітень 19 р.'!E21)</f>
        <v>79458.95999999999</v>
      </c>
      <c r="F21" s="2">
        <f>SUM('за 3 міс.19 р.'!F21+'квітень 19 р.'!F21)</f>
        <v>338223.06000000006</v>
      </c>
      <c r="G21" s="2">
        <f>SUM('за 3 міс.19 р.'!G21+'квітень 19 р.'!G21)</f>
        <v>2599.2</v>
      </c>
      <c r="H21" s="2">
        <f>SUM('за 3 міс.19 р.'!H21+'квітень 19 р.'!H21)</f>
        <v>14647.16</v>
      </c>
      <c r="I21" s="2">
        <f>SUM('за 3 міс.19 р.'!I21+'квітень 19 р.'!I21)</f>
        <v>22786.42</v>
      </c>
      <c r="J21" s="2">
        <f>SUM('за 3 міс.19 р.'!J21+'квітень 19 р.'!J21)</f>
        <v>368.22</v>
      </c>
      <c r="K21" s="2">
        <f>SUM('за 3 міс.19 р.'!K21+'квітень 19 р.'!K21)</f>
        <v>0</v>
      </c>
      <c r="L21" s="2">
        <f>SUM('за 3 міс.19 р.'!L21+'квітень 19 р.'!L21)</f>
        <v>0</v>
      </c>
      <c r="M21" s="2">
        <f>SUM('за 3 міс.19 р.'!M21+'квітень 19 р.'!M21)</f>
        <v>0</v>
      </c>
      <c r="N21" s="2">
        <f>SUM('за 3 міс.19 р.'!N21+'квітень 19 р.'!N21)</f>
        <v>0</v>
      </c>
      <c r="O21" s="2">
        <f>SUM('за 3 міс.19 р.'!O21+'квітень 19 р.'!O21)</f>
        <v>298190.28</v>
      </c>
      <c r="P21" s="2">
        <f>SUM('за 3 міс.19 р.'!P21+'квітень 19 р.'!P21)</f>
        <v>0</v>
      </c>
      <c r="Q21" s="2">
        <f>SUM('за 3 міс.19 р.'!Q21+'квітень 19 р.'!Q21)</f>
        <v>0</v>
      </c>
      <c r="R21" s="2">
        <f>SUM('за 3 міс.19 р.'!R21+'квітень 19 р.'!R21)</f>
        <v>30932.61</v>
      </c>
      <c r="S21" s="2">
        <f>SUM('за 3 міс.19 р.'!S21+'квітень 19 р.'!S21)</f>
        <v>267257.67</v>
      </c>
      <c r="T21" s="2">
        <f>SUM('за 3 міс.19 р.'!T21+'квітень 19 р.'!T21)</f>
        <v>0</v>
      </c>
      <c r="U21" s="2">
        <f>SUM('за 3 міс.19 р.'!U21+'квітень 19 р.'!U21)</f>
        <v>0</v>
      </c>
      <c r="V21" s="2">
        <f>SUM('за 3 міс.19 р.'!V21+'квітень 19 р.'!V21)</f>
        <v>0</v>
      </c>
      <c r="W21" s="2">
        <f>SUM('за 3 міс.19 р.'!W21+'квітень 19 р.'!W21)</f>
        <v>0</v>
      </c>
      <c r="X21" s="2">
        <f>SUM('за 3 міс.19 р.'!X21+'квітень 19 р.'!X21)</f>
        <v>777832.57</v>
      </c>
    </row>
    <row r="22" spans="1:24" ht="12.75">
      <c r="A22" s="30" t="s">
        <v>16</v>
      </c>
      <c r="B22" s="2">
        <f>SUM('за 3 міс.19 р.'!B22+'квітень 19 р.'!B22)</f>
        <v>392107.63</v>
      </c>
      <c r="C22" s="2">
        <f>SUM('за 3 міс.19 р.'!C22+'квітень 19 р.'!C22)</f>
        <v>53687.1</v>
      </c>
      <c r="D22" s="2">
        <f>SUM('за 3 міс.19 р.'!D22+'квітень 19 р.'!D22)</f>
        <v>445794.73</v>
      </c>
      <c r="E22" s="2">
        <f>SUM('за 3 міс.19 р.'!E22+'квітень 19 р.'!E22)</f>
        <v>98353.31999999999</v>
      </c>
      <c r="F22" s="2">
        <f>SUM('за 3 міс.19 р.'!F22+'квітень 19 р.'!F22)</f>
        <v>109507.56000000001</v>
      </c>
      <c r="G22" s="2">
        <f>SUM('за 3 міс.19 р.'!G22+'квітень 19 р.'!G22)</f>
        <v>434.5</v>
      </c>
      <c r="H22" s="2">
        <f>SUM('за 3 міс.19 р.'!H22+'квітень 19 р.'!H22)</f>
        <v>21755.13</v>
      </c>
      <c r="I22" s="2">
        <f>SUM('за 3 міс.19 р.'!I22+'квітень 19 р.'!I22)</f>
        <v>11327.98</v>
      </c>
      <c r="J22" s="2">
        <f>SUM('за 3 міс.19 р.'!J22+'квітень 19 р.'!J22)</f>
        <v>0</v>
      </c>
      <c r="K22" s="2">
        <f>SUM('за 3 міс.19 р.'!K22+'квітень 19 р.'!K22)</f>
        <v>0</v>
      </c>
      <c r="L22" s="2">
        <f>SUM('за 3 міс.19 р.'!L22+'квітень 19 р.'!L22)</f>
        <v>0</v>
      </c>
      <c r="M22" s="2">
        <f>SUM('за 3 міс.19 р.'!M22+'квітень 19 р.'!M22)</f>
        <v>0</v>
      </c>
      <c r="N22" s="2">
        <f>SUM('за 3 міс.19 р.'!N22+'квітень 19 р.'!N22)</f>
        <v>0</v>
      </c>
      <c r="O22" s="2">
        <f>SUM('за 3 міс.19 р.'!O22+'квітень 19 р.'!O22)</f>
        <v>75989.95000000001</v>
      </c>
      <c r="P22" s="2">
        <f>SUM('за 3 міс.19 р.'!P22+'квітень 19 р.'!P22)</f>
        <v>0</v>
      </c>
      <c r="Q22" s="2">
        <f>SUM('за 3 міс.19 р.'!Q22+'квітень 19 р.'!Q22)</f>
        <v>0</v>
      </c>
      <c r="R22" s="2">
        <f>SUM('за 3 міс.19 р.'!R22+'квітень 19 р.'!R22)</f>
        <v>5422.08</v>
      </c>
      <c r="S22" s="2">
        <f>SUM('за 3 міс.19 р.'!S22+'квітень 19 р.'!S22)</f>
        <v>70567.87</v>
      </c>
      <c r="T22" s="2">
        <f>SUM('за 3 міс.19 р.'!T22+'квітень 19 р.'!T22)</f>
        <v>0</v>
      </c>
      <c r="U22" s="2">
        <f>SUM('за 3 міс.19 р.'!U22+'квітень 19 р.'!U22)</f>
        <v>0</v>
      </c>
      <c r="V22" s="2">
        <f>SUM('за 3 міс.19 р.'!V22+'квітень 19 р.'!V22)</f>
        <v>0</v>
      </c>
      <c r="W22" s="2">
        <f>SUM('за 3 міс.19 р.'!W22+'квітень 19 р.'!W22)</f>
        <v>0</v>
      </c>
      <c r="X22" s="2">
        <f>SUM('за 3 міс.19 р.'!X22+'квітень 19 р.'!X22)</f>
        <v>653655.61</v>
      </c>
    </row>
    <row r="23" spans="1:24" ht="12.75">
      <c r="A23" s="30" t="s">
        <v>17</v>
      </c>
      <c r="B23" s="2">
        <f>SUM('за 3 міс.19 р.'!B23+'квітень 19 р.'!B23)</f>
        <v>890655.1300000001</v>
      </c>
      <c r="C23" s="2">
        <f>SUM('за 3 міс.19 р.'!C23+'квітень 19 р.'!C23)</f>
        <v>240852.41999999998</v>
      </c>
      <c r="D23" s="2">
        <f>SUM('за 3 міс.19 р.'!D23+'квітень 19 р.'!D23)</f>
        <v>1131507.55</v>
      </c>
      <c r="E23" s="2">
        <f>SUM('за 3 міс.19 р.'!E23+'квітень 19 р.'!E23)</f>
        <v>249680.02000000002</v>
      </c>
      <c r="F23" s="2">
        <f>SUM('за 3 міс.19 р.'!F23+'квітень 19 р.'!F23)</f>
        <v>667039.1799999999</v>
      </c>
      <c r="G23" s="2">
        <f>SUM('за 3 міс.19 р.'!G23+'квітень 19 р.'!G23)</f>
        <v>79365.9</v>
      </c>
      <c r="H23" s="2">
        <f>SUM('за 3 міс.19 р.'!H23+'квітень 19 р.'!H23)</f>
        <v>76140.59</v>
      </c>
      <c r="I23" s="2">
        <f>SUM('за 3 міс.19 р.'!I23+'квітень 19 р.'!I23)</f>
        <v>4646.75</v>
      </c>
      <c r="J23" s="2">
        <f>SUM('за 3 міс.19 р.'!J23+'квітень 19 р.'!J23)</f>
        <v>0</v>
      </c>
      <c r="K23" s="2">
        <f>SUM('за 3 міс.19 р.'!K23+'квітень 19 р.'!K23)</f>
        <v>0</v>
      </c>
      <c r="L23" s="2">
        <f>SUM('за 3 міс.19 р.'!L23+'квітень 19 р.'!L23)</f>
        <v>0</v>
      </c>
      <c r="M23" s="2">
        <f>SUM('за 3 міс.19 р.'!M23+'квітень 19 р.'!M23)</f>
        <v>0</v>
      </c>
      <c r="N23" s="2">
        <f>SUM('за 3 міс.19 р.'!N23+'квітень 19 р.'!N23)</f>
        <v>0</v>
      </c>
      <c r="O23" s="2">
        <f>SUM('за 3 міс.19 р.'!O23+'квітень 19 р.'!O23)</f>
        <v>506885.94</v>
      </c>
      <c r="P23" s="2">
        <f>SUM('за 3 міс.19 р.'!P23+'квітень 19 р.'!P23)</f>
        <v>470000</v>
      </c>
      <c r="Q23" s="2">
        <f>SUM('за 3 міс.19 р.'!Q23+'квітень 19 р.'!Q23)</f>
        <v>0</v>
      </c>
      <c r="R23" s="2">
        <f>SUM('за 3 міс.19 р.'!R23+'квітень 19 р.'!R23)</f>
        <v>36727.28</v>
      </c>
      <c r="S23" s="2">
        <f>SUM('за 3 міс.19 р.'!S23+'квітень 19 р.'!S23)</f>
        <v>0</v>
      </c>
      <c r="T23" s="2">
        <f>SUM('за 3 міс.19 р.'!T23+'квітень 19 р.'!T23)</f>
        <v>158.66</v>
      </c>
      <c r="U23" s="2">
        <f>SUM('за 3 міс.19 р.'!U23+'квітень 19 р.'!U23)</f>
        <v>0</v>
      </c>
      <c r="V23" s="2">
        <f>SUM('за 3 міс.19 р.'!V23+'квітень 19 р.'!V23)</f>
        <v>0</v>
      </c>
      <c r="W23" s="2">
        <f>SUM('за 3 міс.19 р.'!W23+'квітень 19 р.'!W23)</f>
        <v>0</v>
      </c>
      <c r="X23" s="2">
        <f>SUM('за 3 міс.19 р.'!X23+'квітень 19 р.'!X23)</f>
        <v>2048226.75</v>
      </c>
    </row>
    <row r="24" spans="1:24" ht="12.75">
      <c r="A24" s="30" t="s">
        <v>18</v>
      </c>
      <c r="B24" s="2">
        <f>SUM('за 3 міс.19 р.'!B24+'квітень 19 р.'!B24)</f>
        <v>455323.7</v>
      </c>
      <c r="C24" s="2">
        <f>SUM('за 3 міс.19 р.'!C24+'квітень 19 р.'!C24)</f>
        <v>131424.99</v>
      </c>
      <c r="D24" s="2">
        <f>SUM('за 3 міс.19 р.'!D24+'квітень 19 р.'!D24)</f>
        <v>586748.69</v>
      </c>
      <c r="E24" s="2">
        <f>SUM('за 3 міс.19 р.'!E24+'квітень 19 р.'!E24)</f>
        <v>129444.4</v>
      </c>
      <c r="F24" s="2">
        <f>SUM('за 3 міс.19 р.'!F24+'квітень 19 р.'!F24)</f>
        <v>155996.66</v>
      </c>
      <c r="G24" s="2">
        <f>SUM('за 3 міс.19 р.'!G24+'квітень 19 р.'!G24)</f>
        <v>13796.5</v>
      </c>
      <c r="H24" s="2">
        <f>SUM('за 3 міс.19 р.'!H24+'квітень 19 р.'!H24)</f>
        <v>25627.879999999997</v>
      </c>
      <c r="I24" s="2">
        <f>SUM('за 3 міс.19 р.'!I24+'квітень 19 р.'!I24)</f>
        <v>15337.689999999999</v>
      </c>
      <c r="J24" s="2">
        <f>SUM('за 3 міс.19 р.'!J24+'квітень 19 р.'!J24)</f>
        <v>0</v>
      </c>
      <c r="K24" s="2">
        <f>SUM('за 3 міс.19 р.'!K24+'квітень 19 р.'!K24)</f>
        <v>0</v>
      </c>
      <c r="L24" s="2">
        <f>SUM('за 3 міс.19 р.'!L24+'квітень 19 р.'!L24)</f>
        <v>0</v>
      </c>
      <c r="M24" s="2">
        <f>SUM('за 3 міс.19 р.'!M24+'квітень 19 р.'!M24)</f>
        <v>0</v>
      </c>
      <c r="N24" s="2">
        <f>SUM('за 3 міс.19 р.'!N24+'квітень 19 р.'!N24)</f>
        <v>0</v>
      </c>
      <c r="O24" s="2">
        <f>SUM('за 3 міс.19 р.'!O24+'квітень 19 р.'!O24)</f>
        <v>101234.59</v>
      </c>
      <c r="P24" s="2">
        <f>SUM('за 3 міс.19 р.'!P24+'квітень 19 р.'!P24)</f>
        <v>-55996.74</v>
      </c>
      <c r="Q24" s="2">
        <f>SUM('за 3 міс.19 р.'!Q24+'квітень 19 р.'!Q24)</f>
        <v>0</v>
      </c>
      <c r="R24" s="2">
        <f>SUM('за 3 міс.19 р.'!R24+'квітень 19 р.'!R24)</f>
        <v>11553.7</v>
      </c>
      <c r="S24" s="2">
        <f>SUM('за 3 міс.19 р.'!S24+'квітень 19 р.'!S24)</f>
        <v>145677.63</v>
      </c>
      <c r="T24" s="2">
        <f>SUM('за 3 міс.19 р.'!T24+'квітень 19 р.'!T24)</f>
        <v>0</v>
      </c>
      <c r="U24" s="2">
        <f>SUM('за 3 міс.19 р.'!U24+'квітень 19 р.'!U24)</f>
        <v>0</v>
      </c>
      <c r="V24" s="2">
        <f>SUM('за 3 міс.19 р.'!V24+'квітень 19 р.'!V24)</f>
        <v>0</v>
      </c>
      <c r="W24" s="2">
        <f>SUM('за 3 міс.19 р.'!W24+'квітень 19 р.'!W24)</f>
        <v>0</v>
      </c>
      <c r="X24" s="2">
        <f>SUM('за 3 міс.19 р.'!X24+'квітень 19 р.'!X24)</f>
        <v>872189.7500000001</v>
      </c>
    </row>
    <row r="25" spans="1:24" ht="12.75">
      <c r="A25" s="30" t="s">
        <v>27</v>
      </c>
      <c r="B25" s="2">
        <f>SUM('за 3 міс.19 р.'!B25+'квітень 19 р.'!B25)</f>
        <v>246290.47</v>
      </c>
      <c r="C25" s="2">
        <f>SUM('за 3 міс.19 р.'!C25+'квітень 19 р.'!C25)</f>
        <v>87814.66</v>
      </c>
      <c r="D25" s="2">
        <f>SUM('за 3 міс.19 р.'!D25+'квітень 19 р.'!D25)</f>
        <v>334105.13</v>
      </c>
      <c r="E25" s="2">
        <f>SUM('за 3 міс.19 р.'!E25+'квітень 19 р.'!E25)</f>
        <v>73710.27</v>
      </c>
      <c r="F25" s="2">
        <f>SUM('за 3 міс.19 р.'!F25+'квітень 19 р.'!F25)</f>
        <v>153313.99000000002</v>
      </c>
      <c r="G25" s="2">
        <f>SUM('за 3 міс.19 р.'!G25+'квітень 19 р.'!G25)</f>
        <v>434.5</v>
      </c>
      <c r="H25" s="2">
        <f>SUM('за 3 міс.19 р.'!H25+'квітень 19 р.'!H25)</f>
        <v>12985.24</v>
      </c>
      <c r="I25" s="2">
        <f>SUM('за 3 міс.19 р.'!I25+'квітень 19 р.'!I25)</f>
        <v>5308.09</v>
      </c>
      <c r="J25" s="2">
        <f>SUM('за 3 міс.19 р.'!J25+'квітень 19 р.'!J25)</f>
        <v>0</v>
      </c>
      <c r="K25" s="2">
        <f>SUM('за 3 міс.19 р.'!K25+'квітень 19 р.'!K25)</f>
        <v>0</v>
      </c>
      <c r="L25" s="2">
        <f>SUM('за 3 міс.19 р.'!L25+'квітень 19 р.'!L25)</f>
        <v>0</v>
      </c>
      <c r="M25" s="2">
        <f>SUM('за 3 міс.19 р.'!M25+'квітень 19 р.'!M25)</f>
        <v>0</v>
      </c>
      <c r="N25" s="2">
        <f>SUM('за 3 міс.19 р.'!N25+'квітень 19 р.'!N25)</f>
        <v>0</v>
      </c>
      <c r="O25" s="2">
        <f>SUM('за 3 міс.19 р.'!O25+'квітень 19 р.'!O25)</f>
        <v>134586.16</v>
      </c>
      <c r="P25" s="2">
        <f>SUM('за 3 міс.19 р.'!P25+'квітень 19 р.'!P25)</f>
        <v>0</v>
      </c>
      <c r="Q25" s="2">
        <f>SUM('за 3 міс.19 р.'!Q25+'квітень 19 р.'!Q25)</f>
        <v>0</v>
      </c>
      <c r="R25" s="2">
        <f>SUM('за 3 міс.19 р.'!R25+'квітень 19 р.'!R25)</f>
        <v>12698.85</v>
      </c>
      <c r="S25" s="2">
        <f>SUM('за 3 міс.19 р.'!S25+'квітень 19 р.'!S25)</f>
        <v>121887.31</v>
      </c>
      <c r="T25" s="2">
        <f>SUM('за 3 міс.19 р.'!T25+'квітень 19 р.'!T25)</f>
        <v>0</v>
      </c>
      <c r="U25" s="2">
        <f>SUM('за 3 міс.19 р.'!U25+'квітень 19 р.'!U25)</f>
        <v>0</v>
      </c>
      <c r="V25" s="2">
        <f>SUM('за 3 міс.19 р.'!V25+'квітень 19 р.'!V25)</f>
        <v>0</v>
      </c>
      <c r="W25" s="2">
        <f>SUM('за 3 міс.19 р.'!W25+'квітень 19 р.'!W25)</f>
        <v>0</v>
      </c>
      <c r="X25" s="2">
        <f>SUM('за 3 міс.19 р.'!X25+'квітень 19 р.'!X25)</f>
        <v>561129.3899999999</v>
      </c>
    </row>
    <row r="26" spans="1:24" ht="12.75">
      <c r="A26" s="30" t="s">
        <v>33</v>
      </c>
      <c r="B26" s="2">
        <f>SUM('за 3 міс.19 р.'!B26+'квітень 19 р.'!B26)</f>
        <v>82368.36</v>
      </c>
      <c r="C26" s="2">
        <f>SUM('за 3 міс.19 р.'!C26+'квітень 19 р.'!C26)</f>
        <v>0</v>
      </c>
      <c r="D26" s="2">
        <f>SUM('за 3 міс.19 р.'!D26+'квітень 19 р.'!D26)</f>
        <v>82368.36</v>
      </c>
      <c r="E26" s="2">
        <f>SUM('за 3 міс.19 р.'!E26+'квітень 19 р.'!E26)</f>
        <v>18169.61</v>
      </c>
      <c r="F26" s="2">
        <f>SUM('за 3 міс.19 р.'!F26+'квітень 19 р.'!F26)</f>
        <v>13186.04</v>
      </c>
      <c r="G26" s="2">
        <f>SUM('за 3 міс.19 р.'!G26+'квітень 19 р.'!G26)</f>
        <v>0</v>
      </c>
      <c r="H26" s="2">
        <f>SUM('за 3 міс.19 р.'!H26+'квітень 19 р.'!H26)</f>
        <v>13186.04</v>
      </c>
      <c r="I26" s="2">
        <f>SUM('за 3 міс.19 р.'!I26+'квітень 19 р.'!I26)</f>
        <v>0</v>
      </c>
      <c r="J26" s="2">
        <f>SUM('за 3 міс.19 р.'!J26+'квітень 19 р.'!J26)</f>
        <v>0</v>
      </c>
      <c r="K26" s="2">
        <f>SUM('за 3 міс.19 р.'!K26+'квітень 19 р.'!K26)</f>
        <v>0</v>
      </c>
      <c r="L26" s="2">
        <f>SUM('за 3 міс.19 р.'!L26+'квітень 19 р.'!L26)</f>
        <v>0</v>
      </c>
      <c r="M26" s="2">
        <f>SUM('за 3 міс.19 р.'!M26+'квітень 19 р.'!M26)</f>
        <v>0</v>
      </c>
      <c r="N26" s="2">
        <f>SUM('за 3 міс.19 р.'!N26+'квітень 19 р.'!N26)</f>
        <v>0</v>
      </c>
      <c r="O26" s="2">
        <f>SUM('за 3 міс.19 р.'!O26+'квітень 19 р.'!O26)</f>
        <v>0</v>
      </c>
      <c r="P26" s="2">
        <f>SUM('за 3 міс.19 р.'!P26+'квітень 19 р.'!P26)</f>
        <v>0</v>
      </c>
      <c r="Q26" s="2">
        <f>SUM('за 3 міс.19 р.'!Q26+'квітень 19 р.'!Q26)</f>
        <v>0</v>
      </c>
      <c r="R26" s="2">
        <f>SUM('за 3 міс.19 р.'!R26+'квітень 19 р.'!R26)</f>
        <v>0</v>
      </c>
      <c r="S26" s="2">
        <f>SUM('за 3 міс.19 р.'!S26+'квітень 19 р.'!S26)</f>
        <v>0</v>
      </c>
      <c r="T26" s="2">
        <f>SUM('за 3 міс.19 р.'!T26+'квітень 19 р.'!T26)</f>
        <v>0</v>
      </c>
      <c r="U26" s="2">
        <f>SUM('за 3 міс.19 р.'!U26+'квітень 19 р.'!U26)</f>
        <v>0</v>
      </c>
      <c r="V26" s="2">
        <f>SUM('за 3 міс.19 р.'!V26+'квітень 19 р.'!V26)</f>
        <v>0</v>
      </c>
      <c r="W26" s="2">
        <f>SUM('за 3 міс.19 р.'!W26+'квітень 19 р.'!W26)</f>
        <v>0</v>
      </c>
      <c r="X26" s="2">
        <f>SUM('за 3 міс.19 р.'!X26+'квітень 19 р.'!X26)</f>
        <v>113724.01000000001</v>
      </c>
    </row>
    <row r="27" spans="1:24" ht="12.75">
      <c r="A27" s="30" t="s">
        <v>19</v>
      </c>
      <c r="B27" s="2">
        <f>SUM('за 3 міс.19 р.'!B27+'квітень 19 р.'!B27)</f>
        <v>307038.10000000003</v>
      </c>
      <c r="C27" s="2">
        <f>SUM('за 3 міс.19 р.'!C27+'квітень 19 р.'!C27)</f>
        <v>140262.93</v>
      </c>
      <c r="D27" s="2">
        <f>SUM('за 3 міс.19 р.'!D27+'квітень 19 р.'!D27)</f>
        <v>447301.03</v>
      </c>
      <c r="E27" s="2">
        <f>SUM('за 3 міс.19 р.'!E27+'квітень 19 р.'!E27)</f>
        <v>98399.82</v>
      </c>
      <c r="F27" s="2">
        <f>SUM('за 3 міс.19 р.'!F27+'квітень 19 р.'!F27)</f>
        <v>222181.66</v>
      </c>
      <c r="G27" s="2">
        <f>SUM('за 3 міс.19 р.'!G27+'квітень 19 р.'!G27)</f>
        <v>434.5</v>
      </c>
      <c r="H27" s="2">
        <f>SUM('за 3 міс.19 р.'!H27+'квітень 19 р.'!H27)</f>
        <v>6358.5</v>
      </c>
      <c r="I27" s="2">
        <f>SUM('за 3 міс.19 р.'!I27+'квітень 19 р.'!I27)</f>
        <v>7175.39</v>
      </c>
      <c r="J27" s="2">
        <f>SUM('за 3 міс.19 р.'!J27+'квітень 19 р.'!J27)</f>
        <v>0</v>
      </c>
      <c r="K27" s="2">
        <f>SUM('за 3 міс.19 р.'!K27+'квітень 19 р.'!K27)</f>
        <v>0</v>
      </c>
      <c r="L27" s="2">
        <f>SUM('за 3 міс.19 р.'!L27+'квітень 19 р.'!L27)</f>
        <v>0</v>
      </c>
      <c r="M27" s="2">
        <f>SUM('за 3 міс.19 р.'!M27+'квітень 19 р.'!M27)</f>
        <v>0</v>
      </c>
      <c r="N27" s="2">
        <f>SUM('за 3 міс.19 р.'!N27+'квітень 19 р.'!N27)</f>
        <v>1188.98</v>
      </c>
      <c r="O27" s="2">
        <f>SUM('за 3 міс.19 р.'!O27+'квітень 19 р.'!O27)</f>
        <v>207024.28999999998</v>
      </c>
      <c r="P27" s="2">
        <f>SUM('за 3 міс.19 р.'!P27+'квітень 19 р.'!P27)</f>
        <v>0</v>
      </c>
      <c r="Q27" s="2">
        <f>SUM('за 3 міс.19 р.'!Q27+'квітень 19 р.'!Q27)</f>
        <v>0</v>
      </c>
      <c r="R27" s="2">
        <f>SUM('за 3 міс.19 р.'!R27+'квітень 19 р.'!R27)</f>
        <v>16702.13</v>
      </c>
      <c r="S27" s="2">
        <f>SUM('за 3 міс.19 р.'!S27+'квітень 19 р.'!S27)</f>
        <v>190322.16000000003</v>
      </c>
      <c r="T27" s="2">
        <f>SUM('за 3 міс.19 р.'!T27+'квітень 19 р.'!T27)</f>
        <v>0</v>
      </c>
      <c r="U27" s="2">
        <f>SUM('за 3 міс.19 р.'!U27+'квітень 19 р.'!U27)</f>
        <v>0</v>
      </c>
      <c r="V27" s="2">
        <f>SUM('за 3 міс.19 р.'!V27+'квітень 19 р.'!V27)</f>
        <v>0</v>
      </c>
      <c r="W27" s="2">
        <f>SUM('за 3 міс.19 р.'!W27+'квітень 19 р.'!W27)</f>
        <v>0</v>
      </c>
      <c r="X27" s="2">
        <f>SUM('за 3 міс.19 р.'!X27+'квітень 19 р.'!X27)</f>
        <v>767882.5099999999</v>
      </c>
    </row>
    <row r="28" spans="1:24" ht="12.75">
      <c r="A28" s="30" t="s">
        <v>20</v>
      </c>
      <c r="B28" s="2">
        <f>SUM('за 3 міс.19 р.'!B28+'квітень 19 р.'!B28)</f>
        <v>0</v>
      </c>
      <c r="C28" s="2">
        <f>SUM('за 3 міс.19 р.'!C28+'квітень 19 р.'!C28)</f>
        <v>0</v>
      </c>
      <c r="D28" s="2">
        <f>SUM('за 3 міс.19 р.'!D28+'квітень 19 р.'!D28)</f>
        <v>0</v>
      </c>
      <c r="E28" s="2">
        <f>SUM('за 3 міс.19 р.'!E28+'квітень 19 р.'!E28)</f>
        <v>0</v>
      </c>
      <c r="F28" s="2">
        <f>SUM('за 3 міс.19 р.'!F28+'квітень 19 р.'!F28)</f>
        <v>0</v>
      </c>
      <c r="G28" s="2">
        <f>SUM('за 3 міс.19 р.'!G28+'квітень 19 р.'!G28)</f>
        <v>0</v>
      </c>
      <c r="H28" s="2">
        <f>SUM('за 3 міс.19 р.'!H28+'квітень 19 р.'!H28)</f>
        <v>0</v>
      </c>
      <c r="I28" s="2">
        <f>SUM('за 3 міс.19 р.'!I28+'квітень 19 р.'!I28)</f>
        <v>0</v>
      </c>
      <c r="J28" s="2">
        <f>SUM('за 3 міс.19 р.'!J28+'квітень 19 р.'!J28)</f>
        <v>0</v>
      </c>
      <c r="K28" s="2">
        <f>SUM('за 3 міс.19 р.'!K28+'квітень 19 р.'!K28)</f>
        <v>0</v>
      </c>
      <c r="L28" s="2">
        <f>SUM('за 3 міс.19 р.'!L28+'квітень 19 р.'!L28)</f>
        <v>0</v>
      </c>
      <c r="M28" s="2">
        <f>SUM('за 3 міс.19 р.'!M28+'квітень 19 р.'!M28)</f>
        <v>0</v>
      </c>
      <c r="N28" s="2">
        <f>SUM('за 3 міс.19 р.'!N28+'квітень 19 р.'!N28)</f>
        <v>0</v>
      </c>
      <c r="O28" s="2">
        <f>SUM('за 3 міс.19 р.'!O28+'квітень 19 р.'!O28)</f>
        <v>0</v>
      </c>
      <c r="P28" s="2">
        <f>SUM('за 3 міс.19 р.'!P28+'квітень 19 р.'!P28)</f>
        <v>0</v>
      </c>
      <c r="Q28" s="2">
        <f>SUM('за 3 міс.19 р.'!Q28+'квітень 19 р.'!Q28)</f>
        <v>0</v>
      </c>
      <c r="R28" s="2">
        <f>SUM('за 3 міс.19 р.'!R28+'квітень 19 р.'!R28)</f>
        <v>0</v>
      </c>
      <c r="S28" s="2">
        <f>SUM('за 3 міс.19 р.'!S28+'квітень 19 р.'!S28)</f>
        <v>0</v>
      </c>
      <c r="T28" s="2">
        <f>SUM('за 3 міс.19 р.'!T28+'квітень 19 р.'!T28)</f>
        <v>0</v>
      </c>
      <c r="U28" s="2">
        <f>SUM('за 3 міс.19 р.'!U28+'квітень 19 р.'!U28)</f>
        <v>0</v>
      </c>
      <c r="V28" s="2">
        <f>SUM('за 3 міс.19 р.'!V28+'квітень 19 р.'!V28)</f>
        <v>0</v>
      </c>
      <c r="W28" s="2">
        <f>SUM('за 3 міс.19 р.'!W28+'квітень 19 р.'!W28)</f>
        <v>0</v>
      </c>
      <c r="X28" s="2">
        <f>SUM('за 3 міс.19 р.'!X28+'квітень 19 р.'!X28)</f>
        <v>0</v>
      </c>
    </row>
    <row r="29" spans="1:24" ht="12.75">
      <c r="A29" s="30" t="s">
        <v>21</v>
      </c>
      <c r="B29" s="2">
        <f>SUM('за 3 міс.19 р.'!B29+'квітень 19 р.'!B29)</f>
        <v>671138.3</v>
      </c>
      <c r="C29" s="2">
        <f>SUM('за 3 міс.19 р.'!C29+'квітень 19 р.'!C29)</f>
        <v>119149.2</v>
      </c>
      <c r="D29" s="2">
        <f>SUM('за 3 міс.19 р.'!D29+'квітень 19 р.'!D29)</f>
        <v>790287.5</v>
      </c>
      <c r="E29" s="2">
        <f>SUM('за 3 міс.19 р.'!E29+'квітень 19 р.'!E29)</f>
        <v>174371.87</v>
      </c>
      <c r="F29" s="2">
        <f>SUM('за 3 міс.19 р.'!F29+'квітень 19 р.'!F29)</f>
        <v>547286.5</v>
      </c>
      <c r="G29" s="2">
        <f>SUM('за 3 міс.19 р.'!G29+'квітень 19 р.'!G29)</f>
        <v>12434.42</v>
      </c>
      <c r="H29" s="2">
        <f>SUM('за 3 міс.19 р.'!H29+'квітень 19 р.'!H29)</f>
        <v>36985.049999999996</v>
      </c>
      <c r="I29" s="2">
        <f>SUM('за 3 міс.19 р.'!I29+'квітень 19 р.'!I29)</f>
        <v>2827.05</v>
      </c>
      <c r="J29" s="2">
        <f>SUM('за 3 міс.19 р.'!J29+'квітень 19 р.'!J29)</f>
        <v>0</v>
      </c>
      <c r="K29" s="2">
        <f>SUM('за 3 міс.19 р.'!K29+'квітень 19 р.'!K29)</f>
        <v>0</v>
      </c>
      <c r="L29" s="2">
        <f>SUM('за 3 міс.19 р.'!L29+'квітень 19 р.'!L29)</f>
        <v>0</v>
      </c>
      <c r="M29" s="2">
        <f>SUM('за 3 міс.19 р.'!M29+'квітень 19 р.'!M29)</f>
        <v>0</v>
      </c>
      <c r="N29" s="2">
        <f>SUM('за 3 міс.19 р.'!N29+'квітень 19 р.'!N29)</f>
        <v>210.84</v>
      </c>
      <c r="O29" s="2">
        <f>SUM('за 3 міс.19 р.'!O29+'квітень 19 р.'!O29)</f>
        <v>494829.14</v>
      </c>
      <c r="P29" s="2">
        <f>SUM('за 3 міс.19 р.'!P29+'квітень 19 р.'!P29)</f>
        <v>470000</v>
      </c>
      <c r="Q29" s="2">
        <f>SUM('за 3 міс.19 р.'!Q29+'квітень 19 р.'!Q29)</f>
        <v>4084.08</v>
      </c>
      <c r="R29" s="2">
        <f>SUM('за 3 міс.19 р.'!R29+'квітень 19 р.'!R29)</f>
        <v>20745.06</v>
      </c>
      <c r="S29" s="2">
        <f>SUM('за 3 міс.19 р.'!S29+'квітень 19 р.'!S29)</f>
        <v>0</v>
      </c>
      <c r="T29" s="2">
        <f>SUM('за 3 міс.19 р.'!T29+'квітень 19 р.'!T29)</f>
        <v>0</v>
      </c>
      <c r="U29" s="2">
        <f>SUM('за 3 міс.19 р.'!U29+'квітень 19 р.'!U29)</f>
        <v>0</v>
      </c>
      <c r="V29" s="2">
        <f>SUM('за 3 міс.19 р.'!V29+'квітень 19 р.'!V29)</f>
        <v>0</v>
      </c>
      <c r="W29" s="2">
        <f>SUM('за 3 міс.19 р.'!W29+'квітень 19 р.'!W29)</f>
        <v>0</v>
      </c>
      <c r="X29" s="2">
        <f>SUM('за 3 міс.19 р.'!X29+'квітень 19 р.'!X29)</f>
        <v>1511945.8699999999</v>
      </c>
    </row>
    <row r="30" spans="1:24" ht="12.75">
      <c r="A30" s="30" t="s">
        <v>22</v>
      </c>
      <c r="B30" s="2">
        <f>SUM('за 3 міс.19 р.'!B30+'квітень 19 р.'!B30)</f>
        <v>327855.35</v>
      </c>
      <c r="C30" s="2">
        <f>SUM('за 3 міс.19 р.'!C30+'квітень 19 р.'!C30)</f>
        <v>96150.94</v>
      </c>
      <c r="D30" s="2">
        <f>SUM('за 3 міс.19 р.'!D30+'квітень 19 р.'!D30)</f>
        <v>424006.29</v>
      </c>
      <c r="E30" s="2">
        <f>SUM('за 3 міс.19 р.'!E30+'квітень 19 р.'!E30)</f>
        <v>93544.31999999999</v>
      </c>
      <c r="F30" s="2">
        <f>SUM('за 3 міс.19 р.'!F30+'квітень 19 р.'!F30)</f>
        <v>162161.77</v>
      </c>
      <c r="G30" s="2">
        <f>SUM('за 3 міс.19 р.'!G30+'квітень 19 р.'!G30)</f>
        <v>434.5</v>
      </c>
      <c r="H30" s="2">
        <f>SUM('за 3 міс.19 р.'!H30+'квітень 19 р.'!H30)</f>
        <v>16880.86</v>
      </c>
      <c r="I30" s="2">
        <f>SUM('за 3 міс.19 р.'!I30+'квітень 19 р.'!I30)</f>
        <v>8582.76</v>
      </c>
      <c r="J30" s="2">
        <f>SUM('за 3 міс.19 р.'!J30+'квітень 19 р.'!J30)</f>
        <v>378.62</v>
      </c>
      <c r="K30" s="2">
        <f>SUM('за 3 міс.19 р.'!K30+'квітень 19 р.'!K30)</f>
        <v>0</v>
      </c>
      <c r="L30" s="2">
        <f>SUM('за 3 міс.19 р.'!L30+'квітень 19 р.'!L30)</f>
        <v>0</v>
      </c>
      <c r="M30" s="2">
        <f>SUM('за 3 міс.19 р.'!M30+'квітень 19 р.'!M30)</f>
        <v>0</v>
      </c>
      <c r="N30" s="2">
        <f>SUM('за 3 міс.19 р.'!N30+'квітень 19 р.'!N30)</f>
        <v>0</v>
      </c>
      <c r="O30" s="2">
        <f>SUM('за 3 міс.19 р.'!O30+'квітень 19 р.'!O30)</f>
        <v>136263.65</v>
      </c>
      <c r="P30" s="2">
        <f>SUM('за 3 міс.19 р.'!P30+'квітень 19 р.'!P30)</f>
        <v>0</v>
      </c>
      <c r="Q30" s="2">
        <f>SUM('за 3 міс.19 р.'!Q30+'квітень 19 р.'!Q30)</f>
        <v>0</v>
      </c>
      <c r="R30" s="2">
        <f>SUM('за 3 міс.19 р.'!R30+'квітень 19 р.'!R30)</f>
        <v>9848.99</v>
      </c>
      <c r="S30" s="2">
        <f>SUM('за 3 міс.19 р.'!S30+'квітень 19 р.'!S30)</f>
        <v>126414.66</v>
      </c>
      <c r="T30" s="2">
        <f>SUM('за 3 міс.19 р.'!T30+'квітень 19 р.'!T30)</f>
        <v>0</v>
      </c>
      <c r="U30" s="2">
        <f>SUM('за 3 міс.19 р.'!U30+'квітень 19 р.'!U30)</f>
        <v>0</v>
      </c>
      <c r="V30" s="2">
        <f>SUM('за 3 міс.19 р.'!V30+'квітень 19 р.'!V30)</f>
        <v>0</v>
      </c>
      <c r="W30" s="2">
        <f>SUM('за 3 міс.19 р.'!W30+'квітень 19 р.'!W30)</f>
        <v>0</v>
      </c>
      <c r="X30" s="2">
        <f>SUM('за 3 міс.19 р.'!X30+'квітень 19 р.'!X30)</f>
        <v>679712.3799999999</v>
      </c>
    </row>
    <row r="31" spans="1:24" ht="12.75">
      <c r="A31" s="30" t="s">
        <v>23</v>
      </c>
      <c r="B31" s="2">
        <f>SUM('за 3 міс.19 р.'!B31+'квітень 19 р.'!B31)</f>
        <v>729727.32</v>
      </c>
      <c r="C31" s="2">
        <f>SUM('за 3 міс.19 р.'!C31+'квітень 19 р.'!C31)</f>
        <v>243196.08000000002</v>
      </c>
      <c r="D31" s="2">
        <f>SUM('за 3 міс.19 р.'!D31+'квітень 19 р.'!D31)</f>
        <v>972923.4</v>
      </c>
      <c r="E31" s="2">
        <f>SUM('за 3 міс.19 р.'!E31+'квітень 19 р.'!E31)</f>
        <v>214647.94</v>
      </c>
      <c r="F31" s="2">
        <f>SUM('за 3 міс.19 р.'!F31+'квітень 19 р.'!F31)</f>
        <v>310648.21</v>
      </c>
      <c r="G31" s="2">
        <f>SUM('за 3 міс.19 р.'!G31+'квітень 19 р.'!G31)</f>
        <v>44571.5</v>
      </c>
      <c r="H31" s="2">
        <f>SUM('за 3 міс.19 р.'!H31+'квітень 19 р.'!H31)</f>
        <v>33841.95</v>
      </c>
      <c r="I31" s="2">
        <f>SUM('за 3 міс.19 р.'!I31+'квітень 19 р.'!I31)</f>
        <v>22495.94</v>
      </c>
      <c r="J31" s="2">
        <f>SUM('за 3 міс.19 р.'!J31+'квітень 19 р.'!J31)</f>
        <v>378.62</v>
      </c>
      <c r="K31" s="2">
        <f>SUM('за 3 міс.19 р.'!K31+'квітень 19 р.'!K31)</f>
        <v>0</v>
      </c>
      <c r="L31" s="2">
        <f>SUM('за 3 міс.19 р.'!L31+'квітень 19 р.'!L31)</f>
        <v>0</v>
      </c>
      <c r="M31" s="2">
        <f>SUM('за 3 міс.19 р.'!M31+'квітень 19 р.'!M31)</f>
        <v>0</v>
      </c>
      <c r="N31" s="2">
        <f>SUM('за 3 міс.19 р.'!N31+'квітень 19 р.'!N31)</f>
        <v>1178.99</v>
      </c>
      <c r="O31" s="2">
        <f>SUM('за 3 міс.19 р.'!O31+'квітень 19 р.'!O31)</f>
        <v>208559.83</v>
      </c>
      <c r="P31" s="2">
        <f>SUM('за 3 міс.19 р.'!P31+'квітень 19 р.'!P31)</f>
        <v>0</v>
      </c>
      <c r="Q31" s="2">
        <f>SUM('за 3 міс.19 р.'!Q31+'квітень 19 р.'!Q31)</f>
        <v>0</v>
      </c>
      <c r="R31" s="2">
        <f>SUM('за 3 міс.19 р.'!R31+'квітень 19 р.'!R31)</f>
        <v>41219.83</v>
      </c>
      <c r="S31" s="2">
        <f>SUM('за 3 міс.19 р.'!S31+'квітень 19 р.'!S31)</f>
        <v>167340</v>
      </c>
      <c r="T31" s="2">
        <f>SUM('за 3 міс.19 р.'!T31+'квітень 19 р.'!T31)</f>
        <v>0</v>
      </c>
      <c r="U31" s="2">
        <f>SUM('за 3 міс.19 р.'!U31+'квітень 19 р.'!U31)</f>
        <v>0</v>
      </c>
      <c r="V31" s="2">
        <f>SUM('за 3 міс.19 р.'!V31+'квітень 19 р.'!V31)</f>
        <v>0</v>
      </c>
      <c r="W31" s="2">
        <f>SUM('за 3 міс.19 р.'!W31+'квітень 19 р.'!W31)</f>
        <v>0</v>
      </c>
      <c r="X31" s="2">
        <f>SUM('за 3 міс.19 р.'!X31+'квітень 19 р.'!X31)</f>
        <v>1498219.55</v>
      </c>
    </row>
    <row r="32" spans="1:24" ht="12.75">
      <c r="A32" s="34"/>
      <c r="B32" s="2">
        <f>SUM('за 3 міс.19 р.'!B32+'квітень 19 р.'!B32)</f>
        <v>0</v>
      </c>
      <c r="C32" s="2">
        <f>SUM('за 3 міс.19 р.'!C32+'квітень 19 р.'!C32)</f>
        <v>0</v>
      </c>
      <c r="D32" s="2">
        <f>SUM('за 3 міс.19 р.'!D32+'квітень 19 р.'!D32)</f>
        <v>0</v>
      </c>
      <c r="E32" s="2">
        <f>SUM('за 3 міс.19 р.'!E32+'квітень 19 р.'!E32)</f>
        <v>0</v>
      </c>
      <c r="F32" s="2">
        <f>SUM('за 3 міс.19 р.'!F32+'квітень 19 р.'!F32)</f>
        <v>0</v>
      </c>
      <c r="G32" s="2">
        <f>SUM('за 3 міс.19 р.'!G32+'квітень 19 р.'!G32)</f>
        <v>0</v>
      </c>
      <c r="H32" s="2">
        <f>SUM('за 3 міс.19 р.'!H32+'квітень 19 р.'!H32)</f>
        <v>0</v>
      </c>
      <c r="I32" s="2">
        <f>SUM('за 3 міс.19 р.'!I32+'квітень 19 р.'!I32)</f>
        <v>0</v>
      </c>
      <c r="J32" s="2">
        <f>SUM('за 3 міс.19 р.'!J32+'квітень 19 р.'!J32)</f>
        <v>0</v>
      </c>
      <c r="K32" s="2">
        <f>SUM('за 3 міс.19 р.'!K32+'квітень 19 р.'!K32)</f>
        <v>0</v>
      </c>
      <c r="L32" s="2">
        <f>SUM('за 3 міс.19 р.'!L32+'квітень 19 р.'!L32)</f>
        <v>0</v>
      </c>
      <c r="M32" s="2">
        <f>SUM('за 3 міс.19 р.'!M32+'квітень 19 р.'!M32)</f>
        <v>0</v>
      </c>
      <c r="N32" s="2">
        <f>SUM('за 3 міс.19 р.'!N32+'квітень 19 р.'!N32)</f>
        <v>0</v>
      </c>
      <c r="O32" s="2">
        <f>SUM('за 3 міс.19 р.'!O32+'квітень 19 р.'!O32)</f>
        <v>0</v>
      </c>
      <c r="P32" s="2">
        <f>SUM('за 3 міс.19 р.'!P32+'квітень 19 р.'!P32)</f>
        <v>0</v>
      </c>
      <c r="Q32" s="2">
        <f>SUM('за 3 міс.19 р.'!Q32+'квітень 19 р.'!Q32)</f>
        <v>0</v>
      </c>
      <c r="R32" s="2">
        <f>SUM('за 3 міс.19 р.'!R32+'квітень 19 р.'!R32)</f>
        <v>0</v>
      </c>
      <c r="S32" s="2">
        <f>SUM('за 3 міс.19 р.'!S32+'квітень 19 р.'!S32)</f>
        <v>0</v>
      </c>
      <c r="T32" s="2">
        <f>SUM('за 3 міс.19 р.'!T32+'квітень 19 р.'!T32)</f>
        <v>0</v>
      </c>
      <c r="U32" s="2">
        <f>SUM('за 3 міс.19 р.'!U32+'квітень 19 р.'!U32)</f>
        <v>0</v>
      </c>
      <c r="V32" s="2">
        <f>SUM('за 3 міс.19 р.'!V32+'квітень 19 р.'!V32)</f>
        <v>0</v>
      </c>
      <c r="W32" s="2">
        <f>SUM('за 3 міс.19 р.'!W32+'квітень 19 р.'!W32)</f>
        <v>0</v>
      </c>
      <c r="X32" s="2">
        <f>SUM('за 3 міс.19 р.'!X32+'квітень 19 р.'!X32)</f>
        <v>0</v>
      </c>
    </row>
    <row r="33" spans="1:24" ht="12.75">
      <c r="A33" s="34"/>
      <c r="B33" s="2">
        <f>SUM('за 3 міс.19 р.'!B33+'квітень 19 р.'!B33)</f>
        <v>0</v>
      </c>
      <c r="C33" s="2">
        <f>SUM('за 3 міс.19 р.'!C33+'квітень 19 р.'!C33)</f>
        <v>0</v>
      </c>
      <c r="D33" s="2">
        <f>SUM('за 3 міс.19 р.'!D33+'квітень 19 р.'!D33)</f>
        <v>0</v>
      </c>
      <c r="E33" s="2">
        <f>SUM('за 3 міс.19 р.'!E33+'квітень 19 р.'!E33)</f>
        <v>0</v>
      </c>
      <c r="F33" s="2">
        <f>SUM('за 3 міс.19 р.'!F33+'квітень 19 р.'!F33)</f>
        <v>0</v>
      </c>
      <c r="G33" s="2">
        <f>SUM('за 3 міс.19 р.'!G33+'квітень 19 р.'!G33)</f>
        <v>0</v>
      </c>
      <c r="H33" s="2">
        <f>SUM('за 3 міс.19 р.'!H33+'квітень 19 р.'!H33)</f>
        <v>0</v>
      </c>
      <c r="I33" s="2">
        <f>SUM('за 3 міс.19 р.'!I33+'квітень 19 р.'!I33)</f>
        <v>0</v>
      </c>
      <c r="J33" s="2">
        <f>SUM('за 3 міс.19 р.'!J33+'квітень 19 р.'!J33)</f>
        <v>0</v>
      </c>
      <c r="K33" s="2">
        <f>SUM('за 3 міс.19 р.'!K33+'квітень 19 р.'!K33)</f>
        <v>0</v>
      </c>
      <c r="L33" s="2">
        <f>SUM('за 3 міс.19 р.'!L33+'квітень 19 р.'!L33)</f>
        <v>0</v>
      </c>
      <c r="M33" s="2">
        <f>SUM('за 3 міс.19 р.'!M33+'квітень 19 р.'!M33)</f>
        <v>0</v>
      </c>
      <c r="N33" s="2">
        <f>SUM('за 3 міс.19 р.'!N33+'квітень 19 р.'!N33)</f>
        <v>0</v>
      </c>
      <c r="O33" s="2">
        <f>SUM('за 3 міс.19 р.'!O33+'квітень 19 р.'!O33)</f>
        <v>0</v>
      </c>
      <c r="P33" s="2">
        <f>SUM('за 3 міс.19 р.'!P33+'квітень 19 р.'!P33)</f>
        <v>0</v>
      </c>
      <c r="Q33" s="2">
        <f>SUM('за 3 міс.19 р.'!Q33+'квітень 19 р.'!Q33)</f>
        <v>0</v>
      </c>
      <c r="R33" s="2">
        <f>SUM('за 3 міс.19 р.'!R33+'квітень 19 р.'!R33)</f>
        <v>0</v>
      </c>
      <c r="S33" s="2">
        <f>SUM('за 3 міс.19 р.'!S33+'квітень 19 р.'!S33)</f>
        <v>0</v>
      </c>
      <c r="T33" s="2">
        <f>SUM('за 3 міс.19 р.'!T33+'квітень 19 р.'!T33)</f>
        <v>0</v>
      </c>
      <c r="U33" s="2">
        <f>SUM('за 3 міс.19 р.'!U33+'квітень 19 р.'!U33)</f>
        <v>0</v>
      </c>
      <c r="V33" s="2">
        <f>SUM('за 3 міс.19 р.'!V33+'квітень 19 р.'!V33)</f>
        <v>0</v>
      </c>
      <c r="W33" s="2">
        <f>SUM('за 3 міс.19 р.'!W33+'квітень 19 р.'!W33)</f>
        <v>0</v>
      </c>
      <c r="X33" s="2">
        <f>SUM('за 3 міс.19 р.'!X33+'квітень 19 р.'!X33)</f>
        <v>0</v>
      </c>
    </row>
    <row r="34" spans="1:24" ht="12.75">
      <c r="A34" s="34"/>
      <c r="B34" s="2">
        <f>SUM('за 3 міс.19 р.'!B34+'квітень 19 р.'!B34)</f>
        <v>0</v>
      </c>
      <c r="C34" s="2">
        <f>SUM('за 3 міс.19 р.'!C34+'квітень 19 р.'!C34)</f>
        <v>0</v>
      </c>
      <c r="D34" s="2">
        <f>SUM('за 3 міс.19 р.'!D34+'квітень 19 р.'!D34)</f>
        <v>0</v>
      </c>
      <c r="E34" s="2">
        <f>SUM('за 3 міс.19 р.'!E34+'квітень 19 р.'!E34)</f>
        <v>0</v>
      </c>
      <c r="F34" s="2">
        <f>SUM('за 3 міс.19 р.'!F34+'квітень 19 р.'!F34)</f>
        <v>0</v>
      </c>
      <c r="G34" s="2">
        <f>SUM('за 3 міс.19 р.'!G34+'квітень 19 р.'!G34)</f>
        <v>0</v>
      </c>
      <c r="H34" s="2">
        <f>SUM('за 3 міс.19 р.'!H34+'квітень 19 р.'!H34)</f>
        <v>0</v>
      </c>
      <c r="I34" s="2">
        <f>SUM('за 3 міс.19 р.'!I34+'квітень 19 р.'!I34)</f>
        <v>0</v>
      </c>
      <c r="J34" s="2">
        <f>SUM('за 3 міс.19 р.'!J34+'квітень 19 р.'!J34)</f>
        <v>0</v>
      </c>
      <c r="K34" s="2">
        <f>SUM('за 3 міс.19 р.'!K34+'квітень 19 р.'!K34)</f>
        <v>0</v>
      </c>
      <c r="L34" s="2">
        <f>SUM('за 3 міс.19 р.'!L34+'квітень 19 р.'!L34)</f>
        <v>0</v>
      </c>
      <c r="M34" s="2">
        <f>SUM('за 3 міс.19 р.'!M34+'квітень 19 р.'!M34)</f>
        <v>0</v>
      </c>
      <c r="N34" s="2">
        <f>SUM('за 3 міс.19 р.'!N34+'квітень 19 р.'!N34)</f>
        <v>0</v>
      </c>
      <c r="O34" s="2">
        <f>SUM('за 3 міс.19 р.'!O34+'квітень 19 р.'!O34)</f>
        <v>0</v>
      </c>
      <c r="P34" s="2">
        <f>SUM('за 3 міс.19 р.'!P34+'квітень 19 р.'!P34)</f>
        <v>0</v>
      </c>
      <c r="Q34" s="2">
        <f>SUM('за 3 міс.19 р.'!Q34+'квітень 19 р.'!Q34)</f>
        <v>0</v>
      </c>
      <c r="R34" s="2">
        <f>SUM('за 3 міс.19 р.'!R34+'квітень 19 р.'!R34)</f>
        <v>0</v>
      </c>
      <c r="S34" s="2">
        <f>SUM('за 3 міс.19 р.'!S34+'квітень 19 р.'!S34)</f>
        <v>0</v>
      </c>
      <c r="T34" s="2">
        <f>SUM('за 3 міс.19 р.'!T34+'квітень 19 р.'!T34)</f>
        <v>0</v>
      </c>
      <c r="U34" s="2">
        <f>SUM('за 3 міс.19 р.'!U34+'квітень 19 р.'!U34)</f>
        <v>0</v>
      </c>
      <c r="V34" s="2">
        <f>SUM('за 3 міс.19 р.'!V34+'квітень 19 р.'!V34)</f>
        <v>0</v>
      </c>
      <c r="W34" s="2">
        <f>SUM('за 3 міс.19 р.'!W34+'квітень 19 р.'!W34)</f>
        <v>0</v>
      </c>
      <c r="X34" s="2">
        <f>SUM('за 3 міс.19 р.'!X34+'квітень 19 р.'!X34)</f>
        <v>0</v>
      </c>
    </row>
    <row r="35" spans="1:24" ht="12.75">
      <c r="A35" s="35"/>
      <c r="B35" s="2">
        <f>SUM('за 3 міс.19 р.'!B35+'квітень 19 р.'!B35)</f>
        <v>0</v>
      </c>
      <c r="C35" s="2">
        <f>SUM('за 3 міс.19 р.'!C35+'квітень 19 р.'!C35)</f>
        <v>0</v>
      </c>
      <c r="D35" s="2">
        <f>SUM('за 3 міс.19 р.'!D35+'квітень 19 р.'!D35)</f>
        <v>0</v>
      </c>
      <c r="E35" s="2">
        <f>SUM('за 3 міс.19 р.'!E35+'квітень 19 р.'!E35)</f>
        <v>0</v>
      </c>
      <c r="F35" s="2">
        <f>SUM('за 3 міс.19 р.'!F35+'квітень 19 р.'!F35)</f>
        <v>0</v>
      </c>
      <c r="G35" s="2">
        <f>SUM('за 3 міс.19 р.'!G35+'квітень 19 р.'!G35)</f>
        <v>0</v>
      </c>
      <c r="H35" s="2">
        <f>SUM('за 3 міс.19 р.'!H35+'квітень 19 р.'!H35)</f>
        <v>0</v>
      </c>
      <c r="I35" s="2">
        <f>SUM('за 3 міс.19 р.'!I35+'квітень 19 р.'!I35)</f>
        <v>0</v>
      </c>
      <c r="J35" s="2">
        <f>SUM('за 3 міс.19 р.'!J35+'квітень 19 р.'!J35)</f>
        <v>0</v>
      </c>
      <c r="K35" s="2">
        <f>SUM('за 3 міс.19 р.'!K35+'квітень 19 р.'!K35)</f>
        <v>0</v>
      </c>
      <c r="L35" s="2">
        <f>SUM('за 3 міс.19 р.'!L35+'квітень 19 р.'!L35)</f>
        <v>0</v>
      </c>
      <c r="M35" s="2">
        <f>SUM('за 3 міс.19 р.'!M35+'квітень 19 р.'!M35)</f>
        <v>0</v>
      </c>
      <c r="N35" s="2">
        <f>SUM('за 3 міс.19 р.'!N35+'квітень 19 р.'!N35)</f>
        <v>0</v>
      </c>
      <c r="O35" s="2">
        <f>SUM('за 3 міс.19 р.'!O35+'квітень 19 р.'!O35)</f>
        <v>0</v>
      </c>
      <c r="P35" s="2">
        <f>SUM('за 3 міс.19 р.'!P35+'квітень 19 р.'!P35)</f>
        <v>0</v>
      </c>
      <c r="Q35" s="2">
        <f>SUM('за 3 міс.19 р.'!Q35+'квітень 19 р.'!Q35)</f>
        <v>0</v>
      </c>
      <c r="R35" s="2">
        <f>SUM('за 3 міс.19 р.'!R35+'квітень 19 р.'!R35)</f>
        <v>0</v>
      </c>
      <c r="S35" s="2">
        <f>SUM('за 3 міс.19 р.'!S35+'квітень 19 р.'!S35)</f>
        <v>0</v>
      </c>
      <c r="T35" s="2">
        <f>SUM('за 3 міс.19 р.'!T35+'квітень 19 р.'!T35)</f>
        <v>0</v>
      </c>
      <c r="U35" s="2">
        <f>SUM('за 3 міс.19 р.'!U35+'квітень 19 р.'!U35)</f>
        <v>0</v>
      </c>
      <c r="V35" s="2">
        <f>SUM('за 3 міс.19 р.'!V35+'квітень 19 р.'!V35)</f>
        <v>0</v>
      </c>
      <c r="W35" s="2">
        <f>SUM('за 3 міс.19 р.'!W35+'квітень 19 р.'!W35)</f>
        <v>0</v>
      </c>
      <c r="X35" s="2">
        <f>SUM('за 3 міс.19 р.'!X35+'квітень 19 р.'!X35)</f>
        <v>0</v>
      </c>
    </row>
    <row r="36" spans="1:24" ht="12.75">
      <c r="A36" s="9" t="s">
        <v>6</v>
      </c>
      <c r="B36" s="2">
        <f>SUM('за 3 міс.19 р.'!B36+'квітень 19 р.'!B36)</f>
        <v>10002544.069999998</v>
      </c>
      <c r="C36" s="2">
        <f>SUM('за 3 міс.19 р.'!C36+'квітень 19 р.'!C36)</f>
        <v>2954125.49</v>
      </c>
      <c r="D36" s="2">
        <f>SUM('за 3 міс.19 р.'!D36+'квітень 19 р.'!D36)</f>
        <v>12956669.559999999</v>
      </c>
      <c r="E36" s="2">
        <f>SUM('за 3 міс.19 р.'!E36+'квітень 19 р.'!E36)</f>
        <v>2858296.7</v>
      </c>
      <c r="F36" s="2">
        <f>SUM('за 3 міс.19 р.'!F36+'квітень 19 р.'!F36)</f>
        <v>5522655.9399999995</v>
      </c>
      <c r="G36" s="2">
        <f>SUM('за 3 міс.19 р.'!G36+'квітень 19 р.'!G36)</f>
        <v>542815.04</v>
      </c>
      <c r="H36" s="2">
        <f>SUM('за 3 міс.19 р.'!H36+'квітень 19 р.'!H36)</f>
        <v>577628.41</v>
      </c>
      <c r="I36" s="2">
        <f>SUM('за 3 міс.19 р.'!I36+'квітень 19 р.'!I36)</f>
        <v>183259.69</v>
      </c>
      <c r="J36" s="2">
        <f>SUM('за 3 міс.19 р.'!J36+'квітень 19 р.'!J36)</f>
        <v>1125.46</v>
      </c>
      <c r="K36" s="2">
        <f>SUM('за 3 міс.19 р.'!K36+'квітень 19 р.'!K36)</f>
        <v>0</v>
      </c>
      <c r="L36" s="2">
        <f>SUM('за 3 міс.19 р.'!L36+'квітень 19 р.'!L36)</f>
        <v>0</v>
      </c>
      <c r="M36" s="2">
        <f>SUM('за 3 міс.19 р.'!M36+'квітень 19 р.'!M36)</f>
        <v>0</v>
      </c>
      <c r="N36" s="2">
        <f>SUM('за 3 міс.19 р.'!N36+'квітень 19 р.'!N36)</f>
        <v>9147.5</v>
      </c>
      <c r="O36" s="2">
        <f>SUM('за 3 міс.19 р.'!O36+'квітень 19 р.'!O36)</f>
        <v>4209805.300000001</v>
      </c>
      <c r="P36" s="2">
        <f>SUM('за 3 міс.19 р.'!P36+'квітень 19 р.'!P36)</f>
        <v>1349301.76</v>
      </c>
      <c r="Q36" s="2">
        <f>SUM('за 3 міс.19 р.'!Q36+'квітень 19 р.'!Q36)</f>
        <v>22870.48</v>
      </c>
      <c r="R36" s="2">
        <f>SUM('за 3 міс.19 р.'!R36+'квітень 19 р.'!R36)</f>
        <v>388304.98000000004</v>
      </c>
      <c r="S36" s="2">
        <f>SUM('за 3 міс.19 р.'!S36+'квітень 19 р.'!S36)</f>
        <v>2310690.67</v>
      </c>
      <c r="T36" s="2">
        <f>SUM('за 3 міс.19 р.'!T36+'квітень 19 р.'!T36)</f>
        <v>138637.41</v>
      </c>
      <c r="U36" s="2">
        <f>SUM('за 3 міс.19 р.'!U36+'квітень 19 р.'!U36)</f>
        <v>0</v>
      </c>
      <c r="V36" s="2">
        <f>SUM('за 3 міс.19 р.'!V36+'квітень 19 р.'!V36)</f>
        <v>0</v>
      </c>
      <c r="W36" s="2">
        <f>SUM('за 3 міс.19 р.'!W36+'квітень 19 р.'!W36)</f>
        <v>0</v>
      </c>
      <c r="X36" s="2">
        <f>SUM('за 3 міс.19 р.'!X36+'квітень 19 р.'!X36)</f>
        <v>21337622.2</v>
      </c>
    </row>
    <row r="37" spans="1:26" ht="12.75">
      <c r="A37" s="9" t="s">
        <v>25</v>
      </c>
      <c r="B37" s="2">
        <f>SUM('за 3 міс.19 р.'!B37+'квітень 19 р.'!B37)</f>
        <v>12753765.330000002</v>
      </c>
      <c r="C37" s="2">
        <f>SUM('за 3 міс.19 р.'!C37+'квітень 19 р.'!C37)</f>
        <v>3704742</v>
      </c>
      <c r="D37" s="2">
        <f>SUM('за 3 міс.19 р.'!D37+'квітень 19 р.'!D37)</f>
        <v>16458507.33</v>
      </c>
      <c r="E37" s="2">
        <f>SUM('за 3 міс.19 р.'!E37+'квітень 19 р.'!E37)</f>
        <v>3630944.9400000004</v>
      </c>
      <c r="F37" s="2">
        <f>SUM('за 3 міс.19 р.'!F37+'квітень 19 р.'!F37)</f>
        <v>7064489.129999999</v>
      </c>
      <c r="G37" s="2">
        <f>SUM('за 3 міс.19 р.'!G37+'квітень 19 р.'!G37)</f>
        <v>546924.04</v>
      </c>
      <c r="H37" s="2">
        <f>SUM('за 3 міс.19 р.'!H37+'квітень 19 р.'!H37)</f>
        <v>820793.03</v>
      </c>
      <c r="I37" s="2">
        <f>SUM('за 3 міс.19 р.'!I37+'квітень 19 р.'!I37)</f>
        <v>203058.56</v>
      </c>
      <c r="J37" s="2">
        <f>SUM('за 3 міс.19 р.'!J37+'квітень 19 р.'!J37)</f>
        <v>1125.46</v>
      </c>
      <c r="K37" s="2">
        <f>SUM('за 3 міс.19 р.'!K37+'квітень 19 р.'!K37)</f>
        <v>0</v>
      </c>
      <c r="L37" s="2">
        <f>SUM('за 3 міс.19 р.'!L37+'квітень 19 р.'!L37)</f>
        <v>0</v>
      </c>
      <c r="M37" s="2">
        <f>SUM('за 3 міс.19 р.'!M37+'квітень 19 р.'!M37)</f>
        <v>0</v>
      </c>
      <c r="N37" s="2">
        <f>SUM('за 3 міс.19 р.'!N37+'квітень 19 р.'!N37)</f>
        <v>13002.73</v>
      </c>
      <c r="O37" s="2">
        <f>SUM('за 3 міс.19 р.'!O37+'квітень 19 р.'!O37)</f>
        <v>5480710.77</v>
      </c>
      <c r="P37" s="2">
        <f>SUM('за 3 міс.19 р.'!P37+'квітень 19 р.'!P37)</f>
        <v>2084443.3399999999</v>
      </c>
      <c r="Q37" s="2">
        <f>SUM('за 3 міс.19 р.'!Q37+'квітень 19 р.'!Q37)</f>
        <v>51044.56</v>
      </c>
      <c r="R37" s="2">
        <f>SUM('за 3 міс.19 р.'!R37+'квітень 19 р.'!R37)</f>
        <v>507333.6000000001</v>
      </c>
      <c r="S37" s="2">
        <f>SUM('за 3 міс.19 р.'!S37+'квітень 19 р.'!S37)</f>
        <v>2698577.55</v>
      </c>
      <c r="T37" s="2">
        <f>SUM('за 3 міс.19 р.'!T37+'квітень 19 р.'!T37)</f>
        <v>139311.72</v>
      </c>
      <c r="U37" s="2">
        <f>SUM('за 3 міс.19 р.'!U37+'квітень 19 р.'!U37)</f>
        <v>0</v>
      </c>
      <c r="V37" s="2">
        <f>SUM('за 3 міс.19 р.'!V37+'квітень 19 р.'!V37)</f>
        <v>0</v>
      </c>
      <c r="W37" s="2">
        <f>SUM('за 3 міс.19 р.'!W37+'квітень 19 р.'!W37)</f>
        <v>0</v>
      </c>
      <c r="X37" s="2">
        <f>SUM('за 3 міс.19 р.'!X37+'квітень 19 р.'!X37)</f>
        <v>27155066.859999996</v>
      </c>
      <c r="Z37" s="17"/>
    </row>
    <row r="38" spans="1:24" ht="12.75">
      <c r="A38" s="26" t="s">
        <v>45</v>
      </c>
      <c r="B38" s="7">
        <v>2111</v>
      </c>
      <c r="C38" s="2">
        <v>2111</v>
      </c>
      <c r="D38" s="2">
        <v>2110</v>
      </c>
      <c r="E38" s="2">
        <v>2120</v>
      </c>
      <c r="F38" s="2">
        <v>2200</v>
      </c>
      <c r="G38" s="2">
        <v>2210</v>
      </c>
      <c r="H38" s="2">
        <v>2230</v>
      </c>
      <c r="I38" s="2">
        <v>2240</v>
      </c>
      <c r="J38" s="2">
        <v>2800</v>
      </c>
      <c r="K38" s="2"/>
      <c r="L38" s="2"/>
      <c r="M38" s="2"/>
      <c r="N38" s="2">
        <v>2250</v>
      </c>
      <c r="O38" s="2">
        <v>2270</v>
      </c>
      <c r="P38" s="2">
        <v>2271</v>
      </c>
      <c r="Q38" s="2">
        <v>2272</v>
      </c>
      <c r="R38" s="2">
        <v>2273</v>
      </c>
      <c r="S38" s="2">
        <v>2274</v>
      </c>
      <c r="T38" s="2">
        <v>2275</v>
      </c>
      <c r="U38" s="2">
        <v>2282</v>
      </c>
      <c r="V38" s="2"/>
      <c r="W38" s="2"/>
      <c r="X38" s="2"/>
    </row>
    <row r="39" spans="1:24" ht="12.75">
      <c r="A39" s="27"/>
      <c r="B39" s="27"/>
      <c r="C39" s="27"/>
      <c r="D39" s="27">
        <f>SUM(D36)</f>
        <v>12956669.559999999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pane xSplit="1" ySplit="4" topLeftCell="D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24" sqref="R24"/>
    </sheetView>
  </sheetViews>
  <sheetFormatPr defaultColWidth="19.625" defaultRowHeight="12.75"/>
  <cols>
    <col min="1" max="1" width="16.625" style="15" customWidth="1"/>
    <col min="2" max="2" width="11.25390625" style="15" customWidth="1"/>
    <col min="3" max="3" width="8.375" style="15" customWidth="1"/>
    <col min="4" max="4" width="9.375" style="15" customWidth="1"/>
    <col min="5" max="5" width="11.125" style="15" customWidth="1"/>
    <col min="6" max="6" width="9.375" style="15" customWidth="1"/>
    <col min="7" max="8" width="8.875" style="15" customWidth="1"/>
    <col min="9" max="9" width="9.25390625" style="15" customWidth="1"/>
    <col min="10" max="10" width="6.625" style="15" customWidth="1"/>
    <col min="11" max="11" width="2.00390625" style="15" customWidth="1"/>
    <col min="12" max="13" width="2.125" style="15" customWidth="1"/>
    <col min="14" max="14" width="8.625" style="15" customWidth="1"/>
    <col min="15" max="15" width="9.75390625" style="15" customWidth="1"/>
    <col min="16" max="16" width="8.625" style="15" customWidth="1"/>
    <col min="17" max="17" width="8.75390625" style="15" customWidth="1"/>
    <col min="18" max="18" width="9.125" style="15" customWidth="1"/>
    <col min="19" max="19" width="10.875" style="15" customWidth="1"/>
    <col min="20" max="20" width="11.125" style="15" customWidth="1"/>
    <col min="21" max="21" width="6.25390625" style="15" customWidth="1"/>
    <col min="22" max="22" width="6.625" style="15" customWidth="1"/>
    <col min="23" max="23" width="5.125" style="15" customWidth="1"/>
    <col min="24" max="24" width="11.625" style="15" customWidth="1"/>
    <col min="25" max="16384" width="19.625" style="15" customWidth="1"/>
  </cols>
  <sheetData>
    <row r="1" spans="1:24" ht="15.75">
      <c r="A1" s="1" t="s">
        <v>0</v>
      </c>
      <c r="B1" s="2"/>
      <c r="C1" s="3"/>
      <c r="D1" s="3">
        <f aca="true" t="shared" si="0" ref="D1:D7">SUM(B1:C1)</f>
        <v>0</v>
      </c>
      <c r="E1" s="3"/>
      <c r="F1" s="3">
        <f aca="true" t="shared" si="1" ref="F1:F36">G1+H1+I1+N1+O1+U1</f>
        <v>0</v>
      </c>
      <c r="G1" s="2"/>
      <c r="H1" s="2"/>
      <c r="I1" s="2"/>
      <c r="J1" s="2"/>
      <c r="K1" s="2"/>
      <c r="L1" s="2"/>
      <c r="M1" s="2"/>
      <c r="N1" s="2"/>
      <c r="O1" s="3">
        <f aca="true" t="shared" si="2" ref="O1:O37">P1+Q1+R1+S1+T1</f>
        <v>0</v>
      </c>
      <c r="P1" s="2"/>
      <c r="Q1" s="2"/>
      <c r="R1" s="2"/>
      <c r="S1" s="2"/>
      <c r="T1" s="2"/>
      <c r="U1" s="2"/>
      <c r="V1" s="2"/>
      <c r="W1" s="2"/>
      <c r="X1" s="3">
        <f aca="true" t="shared" si="3" ref="X1:X36">D1+E1+F1+U1+V1</f>
        <v>0</v>
      </c>
    </row>
    <row r="2" spans="1:24" ht="15.75">
      <c r="A2" s="1" t="s">
        <v>1</v>
      </c>
      <c r="B2" s="2"/>
      <c r="C2" s="2"/>
      <c r="D2" s="3">
        <f t="shared" si="0"/>
        <v>0</v>
      </c>
      <c r="E2" s="2"/>
      <c r="F2" s="3">
        <f t="shared" si="1"/>
        <v>0</v>
      </c>
      <c r="G2" s="2"/>
      <c r="H2" s="2"/>
      <c r="I2" s="2"/>
      <c r="J2" s="2"/>
      <c r="K2" s="2"/>
      <c r="L2" s="2"/>
      <c r="M2" s="2"/>
      <c r="N2" s="2"/>
      <c r="O2" s="3">
        <f t="shared" si="2"/>
        <v>0</v>
      </c>
      <c r="P2" s="2"/>
      <c r="Q2" s="2"/>
      <c r="R2" s="2"/>
      <c r="S2" s="2"/>
      <c r="T2" s="2"/>
      <c r="U2" s="2"/>
      <c r="V2" s="2"/>
      <c r="W2" s="2"/>
      <c r="X2" s="3">
        <f t="shared" si="3"/>
        <v>0</v>
      </c>
    </row>
    <row r="3" spans="1:24" ht="15.75">
      <c r="A3" s="1" t="s">
        <v>2</v>
      </c>
      <c r="B3" s="2"/>
      <c r="C3" s="2"/>
      <c r="D3" s="3">
        <f t="shared" si="0"/>
        <v>0</v>
      </c>
      <c r="E3" s="3"/>
      <c r="F3" s="3">
        <f t="shared" si="1"/>
        <v>0</v>
      </c>
      <c r="G3" s="2"/>
      <c r="H3" s="2"/>
      <c r="I3" s="2"/>
      <c r="J3" s="2"/>
      <c r="K3" s="2"/>
      <c r="L3" s="2"/>
      <c r="M3" s="2"/>
      <c r="N3" s="2"/>
      <c r="O3" s="3">
        <f t="shared" si="2"/>
        <v>0</v>
      </c>
      <c r="P3" s="2"/>
      <c r="Q3" s="2"/>
      <c r="R3" s="2"/>
      <c r="S3" s="2"/>
      <c r="T3" s="2"/>
      <c r="U3" s="2"/>
      <c r="V3" s="2"/>
      <c r="W3" s="2"/>
      <c r="X3" s="3">
        <f t="shared" si="3"/>
        <v>0</v>
      </c>
    </row>
    <row r="4" spans="1:24" ht="15.75">
      <c r="A4" s="1" t="s">
        <v>3</v>
      </c>
      <c r="B4" s="2"/>
      <c r="C4" s="2"/>
      <c r="D4" s="3">
        <f t="shared" si="0"/>
        <v>0</v>
      </c>
      <c r="E4" s="2"/>
      <c r="F4" s="3">
        <f t="shared" si="1"/>
        <v>0</v>
      </c>
      <c r="G4" s="2"/>
      <c r="H4" s="2"/>
      <c r="I4" s="2"/>
      <c r="J4" s="2"/>
      <c r="K4" s="2"/>
      <c r="L4" s="2"/>
      <c r="M4" s="2"/>
      <c r="N4" s="2"/>
      <c r="O4" s="3">
        <f t="shared" si="2"/>
        <v>0</v>
      </c>
      <c r="P4" s="2"/>
      <c r="Q4" s="2"/>
      <c r="R4" s="2"/>
      <c r="S4" s="2"/>
      <c r="T4" s="2"/>
      <c r="U4" s="2"/>
      <c r="V4" s="2"/>
      <c r="W4" s="2"/>
      <c r="X4" s="3">
        <f t="shared" si="3"/>
        <v>0</v>
      </c>
    </row>
    <row r="5" spans="1:24" ht="15.75">
      <c r="A5" s="1" t="s">
        <v>4</v>
      </c>
      <c r="B5" s="2">
        <v>423582.02</v>
      </c>
      <c r="C5" s="2">
        <v>86469.67</v>
      </c>
      <c r="D5" s="3">
        <f t="shared" si="0"/>
        <v>510051.69</v>
      </c>
      <c r="E5" s="3">
        <v>110969.58</v>
      </c>
      <c r="F5" s="3">
        <f t="shared" si="1"/>
        <v>165867.9</v>
      </c>
      <c r="G5" s="2">
        <v>742</v>
      </c>
      <c r="H5" s="2">
        <v>16005.76</v>
      </c>
      <c r="I5" s="2">
        <v>7916.43</v>
      </c>
      <c r="J5" s="2"/>
      <c r="K5" s="2"/>
      <c r="L5" s="2"/>
      <c r="M5" s="2"/>
      <c r="N5" s="2">
        <v>3691.24</v>
      </c>
      <c r="O5" s="3">
        <f t="shared" si="2"/>
        <v>137512.47</v>
      </c>
      <c r="P5" s="2">
        <v>110718.22</v>
      </c>
      <c r="Q5" s="2">
        <v>4019.4</v>
      </c>
      <c r="R5" s="2">
        <v>22494.48</v>
      </c>
      <c r="S5" s="2"/>
      <c r="T5" s="2">
        <v>280.37</v>
      </c>
      <c r="U5" s="2"/>
      <c r="V5" s="2"/>
      <c r="W5" s="2"/>
      <c r="X5" s="3">
        <f t="shared" si="3"/>
        <v>786889.17</v>
      </c>
    </row>
    <row r="6" spans="1:24" ht="15.75">
      <c r="A6" s="1" t="s">
        <v>5</v>
      </c>
      <c r="B6" s="2">
        <v>270520.57</v>
      </c>
      <c r="C6" s="3">
        <v>89167.54</v>
      </c>
      <c r="D6" s="3">
        <f t="shared" si="0"/>
        <v>359688.11</v>
      </c>
      <c r="E6" s="2">
        <v>78255.67</v>
      </c>
      <c r="F6" s="3">
        <f t="shared" si="1"/>
        <v>49828.43000000001</v>
      </c>
      <c r="G6" s="2">
        <v>730</v>
      </c>
      <c r="H6" s="2">
        <v>9168.76</v>
      </c>
      <c r="I6" s="2">
        <v>10525.61</v>
      </c>
      <c r="J6" s="2"/>
      <c r="K6" s="2"/>
      <c r="L6" s="2"/>
      <c r="M6" s="2"/>
      <c r="N6" s="2">
        <v>3740.08</v>
      </c>
      <c r="O6" s="3">
        <f t="shared" si="2"/>
        <v>25663.98</v>
      </c>
      <c r="P6" s="2"/>
      <c r="Q6" s="2">
        <v>21972.72</v>
      </c>
      <c r="R6" s="2">
        <v>3511.41</v>
      </c>
      <c r="S6" s="2"/>
      <c r="T6" s="2">
        <v>179.85</v>
      </c>
      <c r="U6" s="2"/>
      <c r="V6" s="2"/>
      <c r="W6" s="2"/>
      <c r="X6" s="3">
        <f t="shared" si="3"/>
        <v>487772.20999999996</v>
      </c>
    </row>
    <row r="7" spans="1:24" ht="15.75">
      <c r="A7" s="1"/>
      <c r="B7" s="2"/>
      <c r="C7" s="2"/>
      <c r="D7" s="3">
        <f t="shared" si="0"/>
        <v>0</v>
      </c>
      <c r="E7" s="2"/>
      <c r="F7" s="3">
        <f t="shared" si="1"/>
        <v>0</v>
      </c>
      <c r="G7" s="2"/>
      <c r="H7" s="2"/>
      <c r="I7" s="2"/>
      <c r="J7" s="2"/>
      <c r="K7" s="2"/>
      <c r="L7" s="2"/>
      <c r="M7" s="2"/>
      <c r="N7" s="2"/>
      <c r="O7" s="3">
        <f t="shared" si="2"/>
        <v>0</v>
      </c>
      <c r="P7" s="2"/>
      <c r="Q7" s="2"/>
      <c r="R7" s="2"/>
      <c r="S7" s="2"/>
      <c r="T7" s="2"/>
      <c r="U7" s="2"/>
      <c r="V7" s="2"/>
      <c r="W7" s="2"/>
      <c r="X7" s="3">
        <f t="shared" si="3"/>
        <v>0</v>
      </c>
    </row>
    <row r="8" spans="1:24" ht="15.75">
      <c r="A8" s="1" t="s">
        <v>6</v>
      </c>
      <c r="B8" s="3">
        <f aca="true" t="shared" si="4" ref="B8:N8">SUM(B1:B7)</f>
        <v>694102.5900000001</v>
      </c>
      <c r="C8" s="3">
        <f t="shared" si="4"/>
        <v>175637.21</v>
      </c>
      <c r="D8" s="3">
        <f t="shared" si="4"/>
        <v>869739.8</v>
      </c>
      <c r="E8" s="4">
        <v>189225.26</v>
      </c>
      <c r="F8" s="3">
        <f t="shared" si="1"/>
        <v>215696.33</v>
      </c>
      <c r="G8" s="2">
        <f t="shared" si="4"/>
        <v>1472</v>
      </c>
      <c r="H8" s="2">
        <f t="shared" si="4"/>
        <v>25174.52</v>
      </c>
      <c r="I8" s="2">
        <f t="shared" si="4"/>
        <v>18442.04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 t="shared" si="4"/>
        <v>7431.32</v>
      </c>
      <c r="O8" s="3">
        <f t="shared" si="2"/>
        <v>163176.44999999998</v>
      </c>
      <c r="P8" s="2">
        <f aca="true" t="shared" si="5" ref="P8:W8">SUM(P1:P7)</f>
        <v>110718.22</v>
      </c>
      <c r="Q8" s="2">
        <f t="shared" si="5"/>
        <v>25992.120000000003</v>
      </c>
      <c r="R8" s="2">
        <f t="shared" si="5"/>
        <v>26005.89</v>
      </c>
      <c r="S8" s="2">
        <f t="shared" si="5"/>
        <v>0</v>
      </c>
      <c r="T8" s="2">
        <f t="shared" si="5"/>
        <v>460.22</v>
      </c>
      <c r="U8" s="2">
        <f t="shared" si="5"/>
        <v>0</v>
      </c>
      <c r="V8" s="2">
        <f>SUM(V1:V7)</f>
        <v>0</v>
      </c>
      <c r="W8" s="2">
        <f t="shared" si="5"/>
        <v>0</v>
      </c>
      <c r="X8" s="3">
        <f t="shared" si="3"/>
        <v>1274661.3900000001</v>
      </c>
    </row>
    <row r="9" spans="1:24" ht="15.75">
      <c r="A9" s="1" t="s">
        <v>7</v>
      </c>
      <c r="B9" s="2">
        <v>192250.44</v>
      </c>
      <c r="C9" s="2">
        <v>41870.63</v>
      </c>
      <c r="D9" s="2">
        <f aca="true" t="shared" si="6" ref="D9:D22">SUM(B9:C9)</f>
        <v>234121.07</v>
      </c>
      <c r="E9" s="2">
        <v>50936.63</v>
      </c>
      <c r="F9" s="3">
        <f t="shared" si="1"/>
        <v>180229.22</v>
      </c>
      <c r="G9" s="2">
        <v>54505.68</v>
      </c>
      <c r="H9" s="2">
        <v>4568.56</v>
      </c>
      <c r="I9" s="2">
        <v>18798.16</v>
      </c>
      <c r="J9" s="2"/>
      <c r="K9" s="2"/>
      <c r="L9" s="2"/>
      <c r="M9" s="2"/>
      <c r="N9" s="2">
        <v>1958.99</v>
      </c>
      <c r="O9" s="3">
        <f t="shared" si="2"/>
        <v>100397.83</v>
      </c>
      <c r="P9" s="2"/>
      <c r="Q9" s="2"/>
      <c r="R9" s="2">
        <v>4166.44</v>
      </c>
      <c r="S9" s="2">
        <v>96231.39</v>
      </c>
      <c r="T9" s="2"/>
      <c r="U9" s="2"/>
      <c r="V9" s="2"/>
      <c r="W9" s="2"/>
      <c r="X9" s="3">
        <f t="shared" si="3"/>
        <v>465286.92000000004</v>
      </c>
    </row>
    <row r="10" spans="1:24" ht="15.75">
      <c r="A10" s="1" t="s">
        <v>8</v>
      </c>
      <c r="B10" s="2"/>
      <c r="C10" s="2"/>
      <c r="D10" s="2">
        <f t="shared" si="6"/>
        <v>0</v>
      </c>
      <c r="E10" s="2"/>
      <c r="F10" s="3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3">
        <f t="shared" si="2"/>
        <v>0</v>
      </c>
      <c r="P10" s="2"/>
      <c r="Q10" s="2"/>
      <c r="R10" s="2"/>
      <c r="S10" s="2"/>
      <c r="T10" s="2"/>
      <c r="U10" s="2"/>
      <c r="V10" s="2"/>
      <c r="W10" s="2"/>
      <c r="X10" s="3">
        <f t="shared" si="3"/>
        <v>0</v>
      </c>
    </row>
    <row r="11" spans="1:24" ht="15.75">
      <c r="A11" s="1" t="s">
        <v>9</v>
      </c>
      <c r="B11" s="2">
        <v>133548.05</v>
      </c>
      <c r="C11" s="2">
        <v>36343.17</v>
      </c>
      <c r="D11" s="2">
        <f t="shared" si="6"/>
        <v>169891.21999999997</v>
      </c>
      <c r="E11" s="2">
        <v>36962.44</v>
      </c>
      <c r="F11" s="3">
        <f t="shared" si="1"/>
        <v>66048.47</v>
      </c>
      <c r="G11" s="2">
        <v>34359.42</v>
      </c>
      <c r="H11" s="2">
        <v>4916.26</v>
      </c>
      <c r="I11" s="2">
        <v>17915.22</v>
      </c>
      <c r="J11" s="2"/>
      <c r="K11" s="2"/>
      <c r="L11" s="2"/>
      <c r="M11" s="2"/>
      <c r="N11" s="2">
        <v>1968.98</v>
      </c>
      <c r="O11" s="3">
        <f t="shared" si="2"/>
        <v>6888.59</v>
      </c>
      <c r="P11" s="2"/>
      <c r="Q11" s="2"/>
      <c r="R11" s="2">
        <v>6888.59</v>
      </c>
      <c r="S11" s="2"/>
      <c r="T11" s="2"/>
      <c r="U11" s="2"/>
      <c r="V11" s="2"/>
      <c r="W11" s="2"/>
      <c r="X11" s="3">
        <f t="shared" si="3"/>
        <v>272902.13</v>
      </c>
    </row>
    <row r="12" spans="1:24" ht="15.75">
      <c r="A12" s="30" t="s">
        <v>34</v>
      </c>
      <c r="B12" s="2">
        <v>168844.36</v>
      </c>
      <c r="C12" s="2">
        <v>44272.97</v>
      </c>
      <c r="D12" s="2">
        <f t="shared" si="6"/>
        <v>213117.33</v>
      </c>
      <c r="E12" s="2">
        <v>46366.95</v>
      </c>
      <c r="F12" s="3">
        <f t="shared" si="1"/>
        <v>61347.56</v>
      </c>
      <c r="G12" s="2">
        <v>31207</v>
      </c>
      <c r="H12" s="2">
        <v>2313.92</v>
      </c>
      <c r="I12" s="2">
        <v>18202.71</v>
      </c>
      <c r="J12" s="2"/>
      <c r="K12" s="2"/>
      <c r="L12" s="2"/>
      <c r="M12" s="2"/>
      <c r="N12" s="2">
        <v>2778.3</v>
      </c>
      <c r="O12" s="3">
        <f t="shared" si="2"/>
        <v>6845.63</v>
      </c>
      <c r="P12" s="2"/>
      <c r="Q12" s="2"/>
      <c r="R12" s="2">
        <v>6845.63</v>
      </c>
      <c r="S12" s="2"/>
      <c r="T12" s="2"/>
      <c r="U12" s="2"/>
      <c r="V12" s="2"/>
      <c r="W12" s="2"/>
      <c r="X12" s="3">
        <f t="shared" si="3"/>
        <v>320831.83999999997</v>
      </c>
    </row>
    <row r="13" spans="1:24" ht="15.75">
      <c r="A13" s="30" t="s">
        <v>31</v>
      </c>
      <c r="B13" s="2">
        <v>15219.8</v>
      </c>
      <c r="C13" s="2"/>
      <c r="D13" s="2">
        <f t="shared" si="6"/>
        <v>15219.8</v>
      </c>
      <c r="E13" s="2">
        <v>3311.3</v>
      </c>
      <c r="F13" s="3">
        <f t="shared" si="1"/>
        <v>1019.56</v>
      </c>
      <c r="G13" s="2"/>
      <c r="H13" s="2">
        <v>1019.56</v>
      </c>
      <c r="I13" s="2"/>
      <c r="J13" s="2"/>
      <c r="K13" s="2"/>
      <c r="L13" s="2"/>
      <c r="M13" s="2"/>
      <c r="N13" s="2"/>
      <c r="O13" s="3">
        <f t="shared" si="2"/>
        <v>0</v>
      </c>
      <c r="P13" s="2"/>
      <c r="Q13" s="2"/>
      <c r="R13" s="2"/>
      <c r="S13" s="2"/>
      <c r="T13" s="2"/>
      <c r="U13" s="2"/>
      <c r="V13" s="2"/>
      <c r="W13" s="2"/>
      <c r="X13" s="3">
        <f t="shared" si="3"/>
        <v>19550.66</v>
      </c>
    </row>
    <row r="14" spans="1:24" ht="15.75">
      <c r="A14" s="30" t="s">
        <v>10</v>
      </c>
      <c r="B14" s="2"/>
      <c r="C14" s="3"/>
      <c r="D14" s="2">
        <f t="shared" si="6"/>
        <v>0</v>
      </c>
      <c r="E14" s="2"/>
      <c r="F14" s="3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3">
        <f t="shared" si="2"/>
        <v>0</v>
      </c>
      <c r="P14" s="2"/>
      <c r="Q14" s="2"/>
      <c r="R14" s="2"/>
      <c r="S14" s="2"/>
      <c r="T14" s="2"/>
      <c r="U14" s="2"/>
      <c r="V14" s="2"/>
      <c r="W14" s="2"/>
      <c r="X14" s="3">
        <f t="shared" si="3"/>
        <v>0</v>
      </c>
    </row>
    <row r="15" spans="1:24" ht="15.75">
      <c r="A15" s="30" t="s">
        <v>11</v>
      </c>
      <c r="B15" s="2">
        <v>237025.7</v>
      </c>
      <c r="C15" s="2">
        <v>72995.18</v>
      </c>
      <c r="D15" s="2">
        <f t="shared" si="6"/>
        <v>310020.88</v>
      </c>
      <c r="E15" s="2">
        <v>67449.81</v>
      </c>
      <c r="F15" s="3">
        <f t="shared" si="1"/>
        <v>135526.32</v>
      </c>
      <c r="G15" s="2">
        <v>35893.85</v>
      </c>
      <c r="H15" s="2">
        <v>7799.26</v>
      </c>
      <c r="I15" s="2">
        <v>81738.06</v>
      </c>
      <c r="J15" s="2"/>
      <c r="K15" s="2"/>
      <c r="L15" s="2"/>
      <c r="M15" s="2"/>
      <c r="N15" s="2">
        <v>2674.16</v>
      </c>
      <c r="O15" s="3">
        <f t="shared" si="2"/>
        <v>7420.99</v>
      </c>
      <c r="P15" s="2"/>
      <c r="Q15" s="2">
        <v>1472</v>
      </c>
      <c r="R15" s="2">
        <v>5948.99</v>
      </c>
      <c r="S15" s="2"/>
      <c r="T15" s="2"/>
      <c r="U15" s="2"/>
      <c r="V15" s="2"/>
      <c r="W15" s="2"/>
      <c r="X15" s="3">
        <f t="shared" si="3"/>
        <v>512997.01</v>
      </c>
    </row>
    <row r="16" spans="1:24" ht="15.75">
      <c r="A16" s="30" t="s">
        <v>12</v>
      </c>
      <c r="B16" s="2">
        <v>68525.36</v>
      </c>
      <c r="C16" s="2">
        <v>16836.08</v>
      </c>
      <c r="D16" s="2">
        <f t="shared" si="6"/>
        <v>85361.44</v>
      </c>
      <c r="E16" s="2">
        <v>18571.69</v>
      </c>
      <c r="F16" s="3">
        <f t="shared" si="1"/>
        <v>13421.84</v>
      </c>
      <c r="G16" s="2">
        <v>5730</v>
      </c>
      <c r="H16" s="2">
        <v>1488</v>
      </c>
      <c r="I16" s="2">
        <v>1923.17</v>
      </c>
      <c r="J16" s="2"/>
      <c r="K16" s="2"/>
      <c r="L16" s="2"/>
      <c r="M16" s="2"/>
      <c r="N16" s="2">
        <v>1601.48</v>
      </c>
      <c r="O16" s="3">
        <f t="shared" si="2"/>
        <v>2679.19</v>
      </c>
      <c r="P16" s="2"/>
      <c r="Q16" s="2"/>
      <c r="R16" s="2">
        <v>2679.19</v>
      </c>
      <c r="S16" s="2"/>
      <c r="T16" s="2"/>
      <c r="U16" s="2"/>
      <c r="V16" s="2"/>
      <c r="W16" s="2"/>
      <c r="X16" s="3">
        <f t="shared" si="3"/>
        <v>117354.97</v>
      </c>
    </row>
    <row r="17" spans="1:24" ht="15.75">
      <c r="A17" s="30" t="s">
        <v>13</v>
      </c>
      <c r="B17" s="2">
        <v>150967.2</v>
      </c>
      <c r="C17" s="2">
        <v>34122.95</v>
      </c>
      <c r="D17" s="2">
        <f t="shared" si="6"/>
        <v>185090.15000000002</v>
      </c>
      <c r="E17" s="2">
        <v>40269.21</v>
      </c>
      <c r="F17" s="3">
        <f t="shared" si="1"/>
        <v>32239.5</v>
      </c>
      <c r="G17" s="2">
        <v>17469</v>
      </c>
      <c r="H17" s="2">
        <v>3554.72</v>
      </c>
      <c r="I17" s="2">
        <v>5196.46</v>
      </c>
      <c r="J17" s="2"/>
      <c r="K17" s="2"/>
      <c r="L17" s="2"/>
      <c r="M17" s="2"/>
      <c r="N17" s="2">
        <v>720</v>
      </c>
      <c r="O17" s="3">
        <f t="shared" si="2"/>
        <v>5299.32</v>
      </c>
      <c r="P17" s="2"/>
      <c r="Q17" s="2"/>
      <c r="R17" s="2">
        <v>5299.32</v>
      </c>
      <c r="S17" s="2"/>
      <c r="T17" s="2"/>
      <c r="U17" s="2"/>
      <c r="V17" s="2"/>
      <c r="W17" s="2"/>
      <c r="X17" s="3">
        <f t="shared" si="3"/>
        <v>257598.86000000002</v>
      </c>
    </row>
    <row r="18" spans="1:24" ht="15.75">
      <c r="A18" s="30" t="s">
        <v>24</v>
      </c>
      <c r="B18" s="2">
        <v>165125.54</v>
      </c>
      <c r="C18" s="2">
        <v>45880.16</v>
      </c>
      <c r="D18" s="2">
        <f t="shared" si="6"/>
        <v>211005.7</v>
      </c>
      <c r="E18" s="2">
        <v>45907.53</v>
      </c>
      <c r="F18" s="3">
        <f t="shared" si="1"/>
        <v>76753.18</v>
      </c>
      <c r="G18" s="2">
        <v>21368</v>
      </c>
      <c r="H18" s="2">
        <v>1901.72</v>
      </c>
      <c r="I18" s="2">
        <v>978</v>
      </c>
      <c r="J18" s="2"/>
      <c r="K18" s="2"/>
      <c r="L18" s="2"/>
      <c r="M18" s="2"/>
      <c r="N18" s="2">
        <v>1731.64</v>
      </c>
      <c r="O18" s="3">
        <f t="shared" si="2"/>
        <v>50773.82</v>
      </c>
      <c r="P18" s="2">
        <v>45700</v>
      </c>
      <c r="Q18" s="2"/>
      <c r="R18" s="2">
        <v>5073.82</v>
      </c>
      <c r="S18" s="2"/>
      <c r="T18" s="2"/>
      <c r="U18" s="2"/>
      <c r="V18" s="2"/>
      <c r="W18" s="2"/>
      <c r="X18" s="3">
        <f t="shared" si="3"/>
        <v>333666.41000000003</v>
      </c>
    </row>
    <row r="19" spans="1:24" ht="15.75">
      <c r="A19" s="30" t="s">
        <v>14</v>
      </c>
      <c r="B19" s="2">
        <v>136030.44</v>
      </c>
      <c r="C19" s="2">
        <v>31325.92</v>
      </c>
      <c r="D19" s="2">
        <f t="shared" si="6"/>
        <v>167356.36</v>
      </c>
      <c r="E19" s="2">
        <v>36410.95</v>
      </c>
      <c r="F19" s="3">
        <f t="shared" si="1"/>
        <v>37098.130000000005</v>
      </c>
      <c r="G19" s="2">
        <v>27407.34</v>
      </c>
      <c r="H19" s="2">
        <v>2612.7</v>
      </c>
      <c r="I19" s="2">
        <v>1692.32</v>
      </c>
      <c r="J19" s="2"/>
      <c r="K19" s="2"/>
      <c r="L19" s="2"/>
      <c r="M19" s="2"/>
      <c r="N19" s="2">
        <v>720</v>
      </c>
      <c r="O19" s="3">
        <f t="shared" si="2"/>
        <v>4665.77</v>
      </c>
      <c r="P19" s="2"/>
      <c r="Q19" s="2"/>
      <c r="R19" s="2">
        <v>4665.77</v>
      </c>
      <c r="S19" s="2"/>
      <c r="T19" s="2"/>
      <c r="U19" s="2"/>
      <c r="V19" s="2"/>
      <c r="W19" s="2"/>
      <c r="X19" s="3">
        <f t="shared" si="3"/>
        <v>240865.44</v>
      </c>
    </row>
    <row r="20" spans="1:24" ht="15.75">
      <c r="A20" s="30" t="s">
        <v>15</v>
      </c>
      <c r="B20" s="2">
        <v>190131.27</v>
      </c>
      <c r="C20" s="2">
        <v>54430.04</v>
      </c>
      <c r="D20" s="2">
        <f t="shared" si="6"/>
        <v>244561.31</v>
      </c>
      <c r="E20" s="2">
        <v>53208.07</v>
      </c>
      <c r="F20" s="3">
        <f t="shared" si="1"/>
        <v>25719.019999999997</v>
      </c>
      <c r="G20" s="2">
        <v>11160</v>
      </c>
      <c r="H20" s="2">
        <v>3956.26</v>
      </c>
      <c r="I20" s="2">
        <v>3522.7</v>
      </c>
      <c r="J20" s="2"/>
      <c r="K20" s="2"/>
      <c r="L20" s="2"/>
      <c r="M20" s="2"/>
      <c r="N20" s="2">
        <v>2014.16</v>
      </c>
      <c r="O20" s="3">
        <f t="shared" si="2"/>
        <v>5065.9</v>
      </c>
      <c r="P20" s="2"/>
      <c r="Q20" s="2">
        <v>980</v>
      </c>
      <c r="R20" s="2">
        <v>4085.9</v>
      </c>
      <c r="S20" s="2"/>
      <c r="T20" s="2"/>
      <c r="U20" s="2"/>
      <c r="V20" s="2"/>
      <c r="W20" s="2"/>
      <c r="X20" s="3">
        <f t="shared" si="3"/>
        <v>323488.4</v>
      </c>
    </row>
    <row r="21" spans="1:24" ht="15.75">
      <c r="A21" s="34" t="s">
        <v>38</v>
      </c>
      <c r="B21" s="2">
        <v>66282.25</v>
      </c>
      <c r="C21" s="2">
        <v>15840.85</v>
      </c>
      <c r="D21" s="2">
        <f t="shared" si="6"/>
        <v>82123.1</v>
      </c>
      <c r="E21" s="2">
        <v>17867.14</v>
      </c>
      <c r="F21" s="3">
        <f t="shared" si="1"/>
        <v>12880.55</v>
      </c>
      <c r="G21" s="2"/>
      <c r="H21" s="2">
        <v>1662.76</v>
      </c>
      <c r="I21" s="2">
        <v>3469.61</v>
      </c>
      <c r="J21" s="2"/>
      <c r="K21" s="2"/>
      <c r="L21" s="2"/>
      <c r="M21" s="2"/>
      <c r="N21" s="2">
        <v>720</v>
      </c>
      <c r="O21" s="3">
        <f t="shared" si="2"/>
        <v>7028.18</v>
      </c>
      <c r="P21" s="2"/>
      <c r="Q21" s="2"/>
      <c r="R21" s="2">
        <v>7028.18</v>
      </c>
      <c r="S21" s="2"/>
      <c r="T21" s="2"/>
      <c r="U21" s="2"/>
      <c r="V21" s="2"/>
      <c r="W21" s="2"/>
      <c r="X21" s="3">
        <f t="shared" si="3"/>
        <v>112870.79000000001</v>
      </c>
    </row>
    <row r="22" spans="1:24" ht="15.75">
      <c r="A22" s="30" t="s">
        <v>16</v>
      </c>
      <c r="B22" s="2">
        <v>102819.82</v>
      </c>
      <c r="C22" s="2">
        <v>10624.6</v>
      </c>
      <c r="D22" s="2">
        <f t="shared" si="6"/>
        <v>113444.42000000001</v>
      </c>
      <c r="E22" s="2">
        <v>24681.58</v>
      </c>
      <c r="F22" s="3">
        <f t="shared" si="1"/>
        <v>77661.84999999999</v>
      </c>
      <c r="G22" s="2"/>
      <c r="H22" s="2">
        <v>2317.52</v>
      </c>
      <c r="I22" s="2">
        <v>10403.18</v>
      </c>
      <c r="J22" s="2"/>
      <c r="K22" s="2"/>
      <c r="L22" s="2"/>
      <c r="M22" s="2"/>
      <c r="N22" s="2">
        <v>3858.14</v>
      </c>
      <c r="O22" s="3">
        <f t="shared" si="2"/>
        <v>61083.009999999995</v>
      </c>
      <c r="P22" s="2"/>
      <c r="Q22" s="2"/>
      <c r="R22" s="2">
        <v>2507.38</v>
      </c>
      <c r="S22" s="2">
        <v>58575.63</v>
      </c>
      <c r="T22" s="2"/>
      <c r="U22" s="2"/>
      <c r="V22" s="2"/>
      <c r="W22" s="2"/>
      <c r="X22" s="3">
        <f t="shared" si="3"/>
        <v>215787.84999999998</v>
      </c>
    </row>
    <row r="23" spans="1:24" ht="15.75">
      <c r="A23" s="30" t="s">
        <v>17</v>
      </c>
      <c r="B23" s="2">
        <v>234113.03</v>
      </c>
      <c r="C23" s="2">
        <v>60484.02</v>
      </c>
      <c r="D23" s="2">
        <f aca="true" t="shared" si="7" ref="D23:D35">SUM(B23:C23)</f>
        <v>294597.05</v>
      </c>
      <c r="E23" s="2">
        <v>64094.11</v>
      </c>
      <c r="F23" s="3">
        <f t="shared" si="1"/>
        <v>70227.19</v>
      </c>
      <c r="G23" s="2">
        <v>13117.68</v>
      </c>
      <c r="H23" s="2">
        <v>7420.96</v>
      </c>
      <c r="I23" s="2">
        <v>1499.96</v>
      </c>
      <c r="J23" s="2"/>
      <c r="K23" s="2"/>
      <c r="L23" s="2"/>
      <c r="M23" s="2"/>
      <c r="N23" s="2">
        <v>1200</v>
      </c>
      <c r="O23" s="3">
        <f t="shared" si="2"/>
        <v>46988.59</v>
      </c>
      <c r="P23" s="2">
        <v>45700</v>
      </c>
      <c r="Q23" s="2"/>
      <c r="R23" s="2">
        <v>1288.59</v>
      </c>
      <c r="S23" s="3"/>
      <c r="T23" s="2"/>
      <c r="U23" s="2"/>
      <c r="V23" s="2"/>
      <c r="W23" s="2"/>
      <c r="X23" s="3">
        <f t="shared" si="3"/>
        <v>428918.35</v>
      </c>
    </row>
    <row r="24" spans="1:24" ht="15.75">
      <c r="A24" s="30" t="s">
        <v>18</v>
      </c>
      <c r="B24" s="2">
        <v>112210.44</v>
      </c>
      <c r="C24" s="2">
        <v>30078.13</v>
      </c>
      <c r="D24" s="2">
        <f t="shared" si="7"/>
        <v>142288.57</v>
      </c>
      <c r="E24" s="2">
        <v>30957.06</v>
      </c>
      <c r="F24" s="3">
        <f t="shared" si="1"/>
        <v>21953.399999999998</v>
      </c>
      <c r="G24" s="2">
        <v>12076.68</v>
      </c>
      <c r="H24" s="2">
        <v>1994.7</v>
      </c>
      <c r="I24" s="2">
        <v>1937.87</v>
      </c>
      <c r="J24" s="2"/>
      <c r="K24" s="2"/>
      <c r="L24" s="2"/>
      <c r="M24" s="2"/>
      <c r="N24" s="2">
        <v>2561.6</v>
      </c>
      <c r="O24" s="3">
        <f t="shared" si="2"/>
        <v>3382.55</v>
      </c>
      <c r="P24" s="2"/>
      <c r="Q24" s="2"/>
      <c r="R24" s="2">
        <v>3382.55</v>
      </c>
      <c r="S24" s="2"/>
      <c r="T24" s="2"/>
      <c r="U24" s="2"/>
      <c r="V24" s="2"/>
      <c r="W24" s="2"/>
      <c r="X24" s="3">
        <f t="shared" si="3"/>
        <v>195199.03</v>
      </c>
    </row>
    <row r="25" spans="1:24" ht="15.75">
      <c r="A25" s="30" t="s">
        <v>27</v>
      </c>
      <c r="B25" s="2">
        <v>72008.72</v>
      </c>
      <c r="C25" s="2">
        <v>12711.1</v>
      </c>
      <c r="D25" s="2">
        <f t="shared" si="7"/>
        <v>84719.82</v>
      </c>
      <c r="E25" s="2">
        <v>18432.1</v>
      </c>
      <c r="F25" s="3">
        <f t="shared" si="1"/>
        <v>10011.130000000001</v>
      </c>
      <c r="G25" s="2"/>
      <c r="H25" s="2">
        <v>1471.36</v>
      </c>
      <c r="I25" s="2">
        <v>1701.68</v>
      </c>
      <c r="J25" s="2"/>
      <c r="K25" s="2"/>
      <c r="L25" s="2"/>
      <c r="M25" s="2"/>
      <c r="N25" s="2">
        <v>1710.58</v>
      </c>
      <c r="O25" s="3">
        <f t="shared" si="2"/>
        <v>5127.51</v>
      </c>
      <c r="P25" s="2"/>
      <c r="Q25" s="2"/>
      <c r="R25" s="2">
        <v>5127.51</v>
      </c>
      <c r="S25" s="2"/>
      <c r="T25" s="2"/>
      <c r="U25" s="2"/>
      <c r="V25" s="2"/>
      <c r="W25" s="2"/>
      <c r="X25" s="3">
        <f t="shared" si="3"/>
        <v>113163.05000000002</v>
      </c>
    </row>
    <row r="26" spans="1:24" ht="15.75">
      <c r="A26" s="30" t="s">
        <v>33</v>
      </c>
      <c r="B26" s="2">
        <v>19591.65</v>
      </c>
      <c r="C26" s="2"/>
      <c r="D26" s="2">
        <f t="shared" si="7"/>
        <v>19591.65</v>
      </c>
      <c r="E26" s="2">
        <v>4262.46</v>
      </c>
      <c r="F26" s="3">
        <f t="shared" si="1"/>
        <v>1246.06</v>
      </c>
      <c r="G26" s="2"/>
      <c r="H26" s="2">
        <v>1246.06</v>
      </c>
      <c r="I26" s="2"/>
      <c r="J26" s="2"/>
      <c r="K26" s="2"/>
      <c r="L26" s="2"/>
      <c r="M26" s="2"/>
      <c r="N26" s="2"/>
      <c r="O26" s="3">
        <f t="shared" si="2"/>
        <v>0</v>
      </c>
      <c r="P26" s="2"/>
      <c r="Q26" s="2"/>
      <c r="R26" s="2"/>
      <c r="S26" s="2"/>
      <c r="T26" s="2"/>
      <c r="U26" s="2"/>
      <c r="V26" s="2"/>
      <c r="W26" s="2"/>
      <c r="X26" s="3">
        <f t="shared" si="3"/>
        <v>25100.170000000002</v>
      </c>
    </row>
    <row r="27" spans="1:24" ht="15.75">
      <c r="A27" s="30" t="s">
        <v>19</v>
      </c>
      <c r="B27" s="2">
        <v>79882.11</v>
      </c>
      <c r="C27" s="2">
        <v>25854.43</v>
      </c>
      <c r="D27" s="2">
        <f t="shared" si="7"/>
        <v>105736.54000000001</v>
      </c>
      <c r="E27" s="2">
        <v>23004.61</v>
      </c>
      <c r="F27" s="3">
        <f t="shared" si="1"/>
        <v>9829.869999999999</v>
      </c>
      <c r="G27" s="2"/>
      <c r="H27" s="2">
        <v>789.6</v>
      </c>
      <c r="I27" s="2">
        <v>3592.91</v>
      </c>
      <c r="J27" s="2"/>
      <c r="K27" s="2"/>
      <c r="L27" s="2"/>
      <c r="M27" s="2"/>
      <c r="N27" s="2">
        <v>888.98</v>
      </c>
      <c r="O27" s="3">
        <f t="shared" si="2"/>
        <v>4558.38</v>
      </c>
      <c r="P27" s="2"/>
      <c r="Q27" s="2"/>
      <c r="R27" s="2">
        <v>4558.38</v>
      </c>
      <c r="S27" s="2"/>
      <c r="T27" s="2"/>
      <c r="U27" s="2"/>
      <c r="V27" s="2"/>
      <c r="W27" s="2"/>
      <c r="X27" s="3">
        <f t="shared" si="3"/>
        <v>138571.02000000002</v>
      </c>
    </row>
    <row r="28" spans="1:24" ht="15.75">
      <c r="A28" s="30" t="s">
        <v>20</v>
      </c>
      <c r="B28" s="2"/>
      <c r="C28" s="2"/>
      <c r="D28" s="2">
        <f t="shared" si="7"/>
        <v>0</v>
      </c>
      <c r="E28" s="2"/>
      <c r="F28" s="3">
        <f t="shared" si="1"/>
        <v>0</v>
      </c>
      <c r="G28" s="2"/>
      <c r="H28" s="2"/>
      <c r="I28" s="2"/>
      <c r="J28" s="2"/>
      <c r="K28" s="2"/>
      <c r="L28" s="2"/>
      <c r="M28" s="2"/>
      <c r="N28" s="2"/>
      <c r="O28" s="3">
        <f t="shared" si="2"/>
        <v>0</v>
      </c>
      <c r="P28" s="2"/>
      <c r="Q28" s="2"/>
      <c r="R28" s="2"/>
      <c r="S28" s="2"/>
      <c r="T28" s="2"/>
      <c r="U28" s="2"/>
      <c r="V28" s="2"/>
      <c r="W28" s="2"/>
      <c r="X28" s="3">
        <f t="shared" si="3"/>
        <v>0</v>
      </c>
    </row>
    <row r="29" spans="1:24" ht="15.75">
      <c r="A29" s="30" t="s">
        <v>21</v>
      </c>
      <c r="B29" s="2">
        <v>174327.31</v>
      </c>
      <c r="C29" s="2">
        <v>29787.3</v>
      </c>
      <c r="D29" s="2">
        <f t="shared" si="7"/>
        <v>204114.61</v>
      </c>
      <c r="E29" s="2">
        <v>44408.27</v>
      </c>
      <c r="F29" s="3">
        <f t="shared" si="1"/>
        <v>64914.979999999996</v>
      </c>
      <c r="G29" s="2"/>
      <c r="H29" s="2">
        <v>4482.92</v>
      </c>
      <c r="I29" s="2">
        <v>987.36</v>
      </c>
      <c r="J29" s="2"/>
      <c r="K29" s="2"/>
      <c r="L29" s="2"/>
      <c r="M29" s="2"/>
      <c r="N29" s="2">
        <v>3465.17</v>
      </c>
      <c r="O29" s="3">
        <f t="shared" si="2"/>
        <v>55979.53</v>
      </c>
      <c r="P29" s="2">
        <v>45700</v>
      </c>
      <c r="Q29" s="2">
        <v>2365.44</v>
      </c>
      <c r="R29" s="2">
        <v>7914.09</v>
      </c>
      <c r="S29" s="2"/>
      <c r="T29" s="2"/>
      <c r="U29" s="2"/>
      <c r="V29" s="2"/>
      <c r="W29" s="2"/>
      <c r="X29" s="3">
        <f t="shared" si="3"/>
        <v>313437.86</v>
      </c>
    </row>
    <row r="30" spans="1:24" ht="15.75">
      <c r="A30" s="30" t="s">
        <v>22</v>
      </c>
      <c r="B30" s="2">
        <v>82632.03</v>
      </c>
      <c r="C30" s="2">
        <v>14797.6</v>
      </c>
      <c r="D30" s="2">
        <f t="shared" si="7"/>
        <v>97429.63</v>
      </c>
      <c r="E30" s="2">
        <v>21197.31</v>
      </c>
      <c r="F30" s="3">
        <f t="shared" si="1"/>
        <v>38387.54</v>
      </c>
      <c r="G30" s="2"/>
      <c r="H30" s="2">
        <v>1966.96</v>
      </c>
      <c r="I30" s="2">
        <v>1370.27</v>
      </c>
      <c r="J30" s="2"/>
      <c r="K30" s="2"/>
      <c r="L30" s="2"/>
      <c r="M30" s="2"/>
      <c r="N30" s="2"/>
      <c r="O30" s="3">
        <f t="shared" si="2"/>
        <v>35050.31</v>
      </c>
      <c r="P30" s="2"/>
      <c r="Q30" s="2"/>
      <c r="R30" s="2">
        <v>1578.52</v>
      </c>
      <c r="S30" s="2">
        <v>33471.79</v>
      </c>
      <c r="T30" s="2"/>
      <c r="U30" s="2"/>
      <c r="V30" s="2"/>
      <c r="W30" s="2"/>
      <c r="X30" s="3">
        <f t="shared" si="3"/>
        <v>157014.48</v>
      </c>
    </row>
    <row r="31" spans="1:24" ht="15.75">
      <c r="A31" s="30" t="s">
        <v>23</v>
      </c>
      <c r="B31" s="2">
        <v>189553.91</v>
      </c>
      <c r="C31" s="2">
        <v>48749.03</v>
      </c>
      <c r="D31" s="2">
        <f t="shared" si="7"/>
        <v>238302.94</v>
      </c>
      <c r="E31" s="2">
        <v>51846.47</v>
      </c>
      <c r="F31" s="3">
        <f t="shared" si="1"/>
        <v>50846.65</v>
      </c>
      <c r="G31" s="2">
        <v>27863.35</v>
      </c>
      <c r="H31" s="2">
        <v>3307.22</v>
      </c>
      <c r="I31" s="2">
        <v>6097.51</v>
      </c>
      <c r="J31" s="2"/>
      <c r="K31" s="2"/>
      <c r="L31" s="2"/>
      <c r="M31" s="2"/>
      <c r="N31" s="2">
        <v>4397.35</v>
      </c>
      <c r="O31" s="3">
        <f t="shared" si="2"/>
        <v>9181.22</v>
      </c>
      <c r="P31" s="2"/>
      <c r="Q31" s="2"/>
      <c r="R31" s="2">
        <v>9181.22</v>
      </c>
      <c r="S31" s="5"/>
      <c r="T31" s="2"/>
      <c r="U31" s="2"/>
      <c r="V31" s="2"/>
      <c r="W31" s="2"/>
      <c r="X31" s="3">
        <f t="shared" si="3"/>
        <v>340996.06000000006</v>
      </c>
    </row>
    <row r="32" spans="1:24" ht="15.75">
      <c r="A32" s="1"/>
      <c r="B32" s="2"/>
      <c r="C32" s="2"/>
      <c r="D32" s="2">
        <f t="shared" si="7"/>
        <v>0</v>
      </c>
      <c r="E32" s="2"/>
      <c r="F32" s="3">
        <f t="shared" si="1"/>
        <v>0</v>
      </c>
      <c r="G32" s="2"/>
      <c r="H32" s="2"/>
      <c r="I32" s="2"/>
      <c r="J32" s="2"/>
      <c r="K32" s="2"/>
      <c r="L32" s="2"/>
      <c r="M32" s="2"/>
      <c r="N32" s="2"/>
      <c r="O32" s="3">
        <f t="shared" si="2"/>
        <v>0</v>
      </c>
      <c r="P32" s="2"/>
      <c r="Q32" s="2"/>
      <c r="R32" s="2"/>
      <c r="S32" s="2"/>
      <c r="T32" s="2"/>
      <c r="U32" s="2"/>
      <c r="V32" s="2"/>
      <c r="W32" s="2"/>
      <c r="X32" s="3">
        <f t="shared" si="3"/>
        <v>0</v>
      </c>
    </row>
    <row r="33" spans="1:24" ht="15.75">
      <c r="A33" s="1"/>
      <c r="B33" s="2"/>
      <c r="C33" s="2"/>
      <c r="D33" s="2">
        <f t="shared" si="7"/>
        <v>0</v>
      </c>
      <c r="E33" s="2"/>
      <c r="F33" s="3">
        <f t="shared" si="1"/>
        <v>0</v>
      </c>
      <c r="G33" s="2"/>
      <c r="H33" s="2"/>
      <c r="I33" s="2"/>
      <c r="J33" s="2"/>
      <c r="K33" s="2"/>
      <c r="L33" s="2"/>
      <c r="M33" s="2"/>
      <c r="N33" s="2"/>
      <c r="O33" s="3">
        <f t="shared" si="2"/>
        <v>0</v>
      </c>
      <c r="P33" s="2"/>
      <c r="Q33" s="2"/>
      <c r="R33" s="2"/>
      <c r="S33" s="2"/>
      <c r="T33" s="2"/>
      <c r="U33" s="2"/>
      <c r="V33" s="2"/>
      <c r="W33" s="2"/>
      <c r="X33" s="3">
        <f t="shared" si="3"/>
        <v>0</v>
      </c>
    </row>
    <row r="34" spans="1:24" ht="15.75">
      <c r="A34" s="1"/>
      <c r="B34" s="2"/>
      <c r="C34" s="2"/>
      <c r="D34" s="2">
        <f t="shared" si="7"/>
        <v>0</v>
      </c>
      <c r="E34" s="2"/>
      <c r="F34" s="3">
        <f t="shared" si="1"/>
        <v>0</v>
      </c>
      <c r="G34" s="2"/>
      <c r="H34" s="2"/>
      <c r="I34" s="2"/>
      <c r="J34" s="2"/>
      <c r="K34" s="2"/>
      <c r="L34" s="2"/>
      <c r="M34" s="2"/>
      <c r="N34" s="2"/>
      <c r="O34" s="3">
        <f t="shared" si="2"/>
        <v>0</v>
      </c>
      <c r="P34" s="2"/>
      <c r="Q34" s="2"/>
      <c r="R34" s="2"/>
      <c r="S34" s="2"/>
      <c r="T34" s="2"/>
      <c r="U34" s="2"/>
      <c r="V34" s="2"/>
      <c r="W34" s="2"/>
      <c r="X34" s="3">
        <f t="shared" si="3"/>
        <v>0</v>
      </c>
    </row>
    <row r="35" spans="1:24" ht="15.75">
      <c r="A35" s="6"/>
      <c r="B35" s="2"/>
      <c r="C35" s="2"/>
      <c r="D35" s="2">
        <f t="shared" si="7"/>
        <v>0</v>
      </c>
      <c r="E35" s="2"/>
      <c r="F35" s="3">
        <f t="shared" si="1"/>
        <v>0</v>
      </c>
      <c r="G35" s="2"/>
      <c r="H35" s="2"/>
      <c r="I35" s="2"/>
      <c r="J35" s="2"/>
      <c r="K35" s="2"/>
      <c r="L35" s="2"/>
      <c r="M35" s="2"/>
      <c r="N35" s="2"/>
      <c r="O35" s="3">
        <f t="shared" si="2"/>
        <v>0</v>
      </c>
      <c r="P35" s="2"/>
      <c r="Q35" s="2"/>
      <c r="R35" s="2"/>
      <c r="S35" s="2"/>
      <c r="T35" s="2"/>
      <c r="U35" s="2"/>
      <c r="V35" s="2"/>
      <c r="W35" s="2"/>
      <c r="X35" s="3">
        <f t="shared" si="3"/>
        <v>0</v>
      </c>
    </row>
    <row r="36" spans="1:24" ht="15.75">
      <c r="A36" s="1" t="s">
        <v>6</v>
      </c>
      <c r="B36" s="3">
        <f aca="true" t="shared" si="8" ref="B36:H36">SUM(B9:B35)</f>
        <v>2591089.4299999997</v>
      </c>
      <c r="C36" s="3">
        <f t="shared" si="8"/>
        <v>627004.16</v>
      </c>
      <c r="D36" s="3">
        <f t="shared" si="8"/>
        <v>3218093.5899999994</v>
      </c>
      <c r="E36" s="2">
        <f t="shared" si="8"/>
        <v>700145.6900000001</v>
      </c>
      <c r="F36" s="3">
        <f t="shared" si="1"/>
        <v>987362.02</v>
      </c>
      <c r="G36" s="2">
        <f t="shared" si="8"/>
        <v>292158</v>
      </c>
      <c r="H36" s="2">
        <f t="shared" si="8"/>
        <v>60791.01999999999</v>
      </c>
      <c r="I36" s="2">
        <f aca="true" t="shared" si="9" ref="I36:N36">SUM(I9:I35)</f>
        <v>181027.14999999997</v>
      </c>
      <c r="J36" s="2">
        <f t="shared" si="9"/>
        <v>0</v>
      </c>
      <c r="K36" s="2">
        <f t="shared" si="9"/>
        <v>0</v>
      </c>
      <c r="L36" s="2">
        <f t="shared" si="9"/>
        <v>0</v>
      </c>
      <c r="M36" s="2">
        <f t="shared" si="9"/>
        <v>0</v>
      </c>
      <c r="N36" s="2">
        <f t="shared" si="9"/>
        <v>34969.53</v>
      </c>
      <c r="O36" s="3">
        <f t="shared" si="2"/>
        <v>418416.32</v>
      </c>
      <c r="P36" s="2">
        <f>SUM(P10:P35)</f>
        <v>137100</v>
      </c>
      <c r="Q36" s="2">
        <f>SUM(Q10:Q35)</f>
        <v>4817.4400000000005</v>
      </c>
      <c r="R36" s="2">
        <f>SUM(R9:R35)</f>
        <v>88220.07</v>
      </c>
      <c r="S36" s="2">
        <f>SUM(S9:S35)</f>
        <v>188278.81</v>
      </c>
      <c r="T36" s="2">
        <f>SUM(T9:T35)</f>
        <v>0</v>
      </c>
      <c r="U36" s="2">
        <f>SUM(U9:U35)</f>
        <v>0</v>
      </c>
      <c r="V36" s="2">
        <f>SUM(V9:V35)</f>
        <v>0</v>
      </c>
      <c r="W36" s="2"/>
      <c r="X36" s="3">
        <f t="shared" si="3"/>
        <v>4905601.299999999</v>
      </c>
    </row>
    <row r="37" spans="1:24" ht="15.75">
      <c r="A37" s="1" t="s">
        <v>25</v>
      </c>
      <c r="B37" s="3">
        <f>SUM(B36,B8)</f>
        <v>3285192.0199999996</v>
      </c>
      <c r="C37" s="3">
        <f>SUM(C36,C8)</f>
        <v>802641.37</v>
      </c>
      <c r="D37" s="3">
        <f>D8+D36</f>
        <v>4087833.3899999997</v>
      </c>
      <c r="E37" s="7">
        <v>889370.96</v>
      </c>
      <c r="F37" s="3">
        <f>G37+H37+I37+N37+O37+U37</f>
        <v>1203058.35</v>
      </c>
      <c r="G37" s="2">
        <f>G8+G36</f>
        <v>293630</v>
      </c>
      <c r="H37" s="2">
        <f>H8+H36</f>
        <v>85965.54</v>
      </c>
      <c r="I37" s="2">
        <f aca="true" t="shared" si="10" ref="I37:N37">I8+I36</f>
        <v>199469.18999999997</v>
      </c>
      <c r="J37" s="2">
        <f t="shared" si="10"/>
        <v>0</v>
      </c>
      <c r="K37" s="2">
        <f t="shared" si="10"/>
        <v>0</v>
      </c>
      <c r="L37" s="2">
        <f t="shared" si="10"/>
        <v>0</v>
      </c>
      <c r="M37" s="2">
        <f t="shared" si="10"/>
        <v>0</v>
      </c>
      <c r="N37" s="2">
        <f t="shared" si="10"/>
        <v>42400.85</v>
      </c>
      <c r="O37" s="3">
        <f t="shared" si="2"/>
        <v>581592.77</v>
      </c>
      <c r="P37" s="2">
        <f aca="true" t="shared" si="11" ref="P37:V37">P8+P36</f>
        <v>247818.22</v>
      </c>
      <c r="Q37" s="2">
        <f>Q8+Q36</f>
        <v>30809.560000000005</v>
      </c>
      <c r="R37" s="2">
        <f t="shared" si="11"/>
        <v>114225.96</v>
      </c>
      <c r="S37" s="2">
        <f t="shared" si="11"/>
        <v>188278.81</v>
      </c>
      <c r="T37" s="2">
        <f t="shared" si="11"/>
        <v>460.22</v>
      </c>
      <c r="U37" s="2">
        <f t="shared" si="11"/>
        <v>0</v>
      </c>
      <c r="V37" s="2">
        <f t="shared" si="11"/>
        <v>0</v>
      </c>
      <c r="W37" s="2"/>
      <c r="X37" s="3">
        <f>D37+E37+F37+U37+V37</f>
        <v>6180262.699999999</v>
      </c>
    </row>
    <row r="38" spans="1:24" ht="15.75">
      <c r="A38" s="21" t="s">
        <v>46</v>
      </c>
      <c r="B38" s="8">
        <v>2111</v>
      </c>
      <c r="C38" s="1">
        <v>2111</v>
      </c>
      <c r="D38" s="1">
        <v>2110</v>
      </c>
      <c r="E38" s="1">
        <v>2120</v>
      </c>
      <c r="F38" s="1">
        <v>2200</v>
      </c>
      <c r="G38" s="1">
        <v>2210</v>
      </c>
      <c r="H38" s="1">
        <v>2230</v>
      </c>
      <c r="I38" s="1">
        <v>2240</v>
      </c>
      <c r="J38" s="1">
        <v>2800</v>
      </c>
      <c r="K38" s="1"/>
      <c r="L38" s="1"/>
      <c r="M38" s="1"/>
      <c r="N38" s="1">
        <v>2250</v>
      </c>
      <c r="O38" s="3">
        <v>2270</v>
      </c>
      <c r="P38" s="1">
        <v>2271</v>
      </c>
      <c r="Q38" s="1">
        <v>2272</v>
      </c>
      <c r="R38" s="1">
        <v>2273</v>
      </c>
      <c r="S38" s="1">
        <v>2274</v>
      </c>
      <c r="T38" s="1">
        <v>2275</v>
      </c>
      <c r="U38" s="1">
        <v>2282</v>
      </c>
      <c r="V38" s="1">
        <v>2730</v>
      </c>
      <c r="W38" s="1"/>
      <c r="X38" s="14"/>
    </row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C12">
      <selection activeCell="B1" sqref="B1:X37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0.625" style="0" customWidth="1"/>
    <col min="5" max="5" width="9.25390625" style="0" customWidth="1"/>
    <col min="6" max="6" width="12.25390625" style="0" customWidth="1"/>
    <col min="7" max="8" width="9.125" style="0" customWidth="1"/>
    <col min="9" max="9" width="9.625" style="0" customWidth="1"/>
    <col min="10" max="10" width="4.375" style="0" customWidth="1"/>
    <col min="11" max="11" width="2.375" style="0" customWidth="1"/>
    <col min="12" max="13" width="2.625" style="0" customWidth="1"/>
    <col min="14" max="14" width="7.375" style="0" customWidth="1"/>
    <col min="15" max="15" width="9.75390625" style="0" customWidth="1"/>
    <col min="16" max="16" width="9.25390625" style="0" customWidth="1"/>
    <col min="17" max="17" width="7.75390625" style="0" customWidth="1"/>
    <col min="18" max="18" width="8.875" style="0" customWidth="1"/>
    <col min="19" max="19" width="9.75390625" style="0" customWidth="1"/>
    <col min="20" max="20" width="8.625" style="0" customWidth="1"/>
    <col min="21" max="21" width="5.75390625" style="0" customWidth="1"/>
    <col min="22" max="22" width="6.375" style="0" customWidth="1"/>
    <col min="23" max="23" width="3.125" style="0" customWidth="1"/>
    <col min="24" max="24" width="16.00390625" style="0" customWidth="1"/>
  </cols>
  <sheetData>
    <row r="1" spans="1:24" ht="12.75">
      <c r="A1" s="34" t="s">
        <v>0</v>
      </c>
      <c r="B1" s="2">
        <f>SUM('за 4міс.19 р.'!B1+'травень 19 р.'!B1)</f>
        <v>0</v>
      </c>
      <c r="C1" s="2">
        <f>SUM('за 4міс.19 р.'!C1+'травень 19 р.'!C1)</f>
        <v>0</v>
      </c>
      <c r="D1" s="2">
        <f>SUM('за 4міс.19 р.'!D1+'травень 19 р.'!D1)</f>
        <v>0</v>
      </c>
      <c r="E1" s="2">
        <f>SUM('за 4міс.19 р.'!E1+'травень 19 р.'!E1)</f>
        <v>0</v>
      </c>
      <c r="F1" s="2">
        <f>SUM('за 4міс.19 р.'!F1+'травень 19 р.'!F1)</f>
        <v>0</v>
      </c>
      <c r="G1" s="2">
        <f>SUM('за 4міс.19 р.'!G1+'травень 19 р.'!G1)</f>
        <v>0</v>
      </c>
      <c r="H1" s="2">
        <f>SUM('за 4міс.19 р.'!H1+'травень 19 р.'!H1)</f>
        <v>0</v>
      </c>
      <c r="I1" s="2">
        <f>SUM('за 4міс.19 р.'!I1+'травень 19 р.'!I1)</f>
        <v>0</v>
      </c>
      <c r="J1" s="2">
        <f>SUM('за 4міс.19 р.'!J1+'травень 19 р.'!J1)</f>
        <v>0</v>
      </c>
      <c r="K1" s="2">
        <f>SUM('за 4міс.19 р.'!K1+'травень 19 р.'!K1)</f>
        <v>0</v>
      </c>
      <c r="L1" s="2">
        <f>SUM('за 4міс.19 р.'!L1+'травень 19 р.'!L1)</f>
        <v>0</v>
      </c>
      <c r="M1" s="2">
        <f>SUM('за 4міс.19 р.'!M1+'травень 19 р.'!M1)</f>
        <v>0</v>
      </c>
      <c r="N1" s="2">
        <f>SUM('за 4міс.19 р.'!N1+'травень 19 р.'!N1)</f>
        <v>0</v>
      </c>
      <c r="O1" s="2">
        <f>SUM('за 4міс.19 р.'!O1+'травень 19 р.'!O1)</f>
        <v>0</v>
      </c>
      <c r="P1" s="2">
        <f>SUM('за 4міс.19 р.'!P1+'травень 19 р.'!P1)</f>
        <v>0</v>
      </c>
      <c r="Q1" s="2">
        <f>SUM('за 4міс.19 р.'!Q1+'травень 19 р.'!Q1)</f>
        <v>0</v>
      </c>
      <c r="R1" s="2">
        <f>SUM('за 4міс.19 р.'!R1+'травень 19 р.'!R1)</f>
        <v>0</v>
      </c>
      <c r="S1" s="2">
        <f>SUM('за 4міс.19 р.'!S1+'травень 19 р.'!S1)</f>
        <v>0</v>
      </c>
      <c r="T1" s="2">
        <f>SUM('за 4міс.19 р.'!T1+'травень 19 р.'!T1)</f>
        <v>0</v>
      </c>
      <c r="U1" s="2">
        <f>SUM('за 4міс.19 р.'!U1+'травень 19 р.'!U1)</f>
        <v>0</v>
      </c>
      <c r="V1" s="2">
        <f>SUM('за 4міс.19 р.'!V1+'травень 19 р.'!V1)</f>
        <v>0</v>
      </c>
      <c r="W1" s="2">
        <f>SUM('за 4міс.19 р.'!W1+'травень 19 р.'!W1)</f>
        <v>0</v>
      </c>
      <c r="X1" s="2">
        <f>SUM('за 4міс.19 р.'!X1+'травень 19 р.'!X1)</f>
        <v>0</v>
      </c>
    </row>
    <row r="2" spans="1:24" ht="12.75">
      <c r="A2" s="34" t="s">
        <v>1</v>
      </c>
      <c r="B2" s="2">
        <f>SUM('за 4міс.19 р.'!B2+'травень 19 р.'!B2)</f>
        <v>0</v>
      </c>
      <c r="C2" s="2">
        <f>SUM('за 4міс.19 р.'!C2+'травень 19 р.'!C2)</f>
        <v>0</v>
      </c>
      <c r="D2" s="2">
        <f>SUM('за 4міс.19 р.'!D2+'травень 19 р.'!D2)</f>
        <v>0</v>
      </c>
      <c r="E2" s="2">
        <f>SUM('за 4міс.19 р.'!E2+'травень 19 р.'!E2)</f>
        <v>0</v>
      </c>
      <c r="F2" s="2">
        <f>SUM('за 4міс.19 р.'!F2+'травень 19 р.'!F2)</f>
        <v>0</v>
      </c>
      <c r="G2" s="2">
        <f>SUM('за 4міс.19 р.'!G2+'травень 19 р.'!G2)</f>
        <v>0</v>
      </c>
      <c r="H2" s="2">
        <f>SUM('за 4міс.19 р.'!H2+'травень 19 р.'!H2)</f>
        <v>0</v>
      </c>
      <c r="I2" s="2">
        <f>SUM('за 4міс.19 р.'!I2+'травень 19 р.'!I2)</f>
        <v>0</v>
      </c>
      <c r="J2" s="2">
        <f>SUM('за 4міс.19 р.'!J2+'травень 19 р.'!J2)</f>
        <v>0</v>
      </c>
      <c r="K2" s="2">
        <f>SUM('за 4міс.19 р.'!K2+'травень 19 р.'!K2)</f>
        <v>0</v>
      </c>
      <c r="L2" s="2">
        <f>SUM('за 4міс.19 р.'!L2+'травень 19 р.'!L2)</f>
        <v>0</v>
      </c>
      <c r="M2" s="2">
        <f>SUM('за 4міс.19 р.'!M2+'травень 19 р.'!M2)</f>
        <v>0</v>
      </c>
      <c r="N2" s="2">
        <f>SUM('за 4міс.19 р.'!N2+'травень 19 р.'!N2)</f>
        <v>0</v>
      </c>
      <c r="O2" s="2">
        <f>SUM('за 4міс.19 р.'!O2+'травень 19 р.'!O2)</f>
        <v>0</v>
      </c>
      <c r="P2" s="2">
        <f>SUM('за 4міс.19 р.'!P2+'травень 19 р.'!P2)</f>
        <v>0</v>
      </c>
      <c r="Q2" s="2">
        <f>SUM('за 4міс.19 р.'!Q2+'травень 19 р.'!Q2)</f>
        <v>0</v>
      </c>
      <c r="R2" s="2">
        <f>SUM('за 4міс.19 р.'!R2+'травень 19 р.'!R2)</f>
        <v>0</v>
      </c>
      <c r="S2" s="2">
        <f>SUM('за 4міс.19 р.'!S2+'травень 19 р.'!S2)</f>
        <v>0</v>
      </c>
      <c r="T2" s="2">
        <f>SUM('за 4міс.19 р.'!T2+'травень 19 р.'!T2)</f>
        <v>0</v>
      </c>
      <c r="U2" s="2">
        <f>SUM('за 4міс.19 р.'!U2+'травень 19 р.'!U2)</f>
        <v>0</v>
      </c>
      <c r="V2" s="2">
        <f>SUM('за 4міс.19 р.'!V2+'травень 19 р.'!V2)</f>
        <v>0</v>
      </c>
      <c r="W2" s="2">
        <f>SUM('за 4міс.19 р.'!W2+'травень 19 р.'!W2)</f>
        <v>0</v>
      </c>
      <c r="X2" s="2">
        <f>SUM('за 4міс.19 р.'!X2+'травень 19 р.'!X2)</f>
        <v>0</v>
      </c>
    </row>
    <row r="3" spans="1:24" ht="12.75">
      <c r="A3" s="34" t="s">
        <v>2</v>
      </c>
      <c r="B3" s="2">
        <f>SUM('за 4міс.19 р.'!B3+'травень 19 р.'!B3)</f>
        <v>0</v>
      </c>
      <c r="C3" s="2">
        <f>SUM('за 4міс.19 р.'!C3+'травень 19 р.'!C3)</f>
        <v>0</v>
      </c>
      <c r="D3" s="2">
        <f>SUM('за 4міс.19 р.'!D3+'травень 19 р.'!D3)</f>
        <v>0</v>
      </c>
      <c r="E3" s="2">
        <f>SUM('за 4міс.19 р.'!E3+'травень 19 р.'!E3)</f>
        <v>0</v>
      </c>
      <c r="F3" s="2">
        <f>SUM('за 4міс.19 р.'!F3+'травень 19 р.'!F3)</f>
        <v>0</v>
      </c>
      <c r="G3" s="2">
        <f>SUM('за 4міс.19 р.'!G3+'травень 19 р.'!G3)</f>
        <v>0</v>
      </c>
      <c r="H3" s="2">
        <f>SUM('за 4міс.19 р.'!H3+'травень 19 р.'!H3)</f>
        <v>0</v>
      </c>
      <c r="I3" s="2">
        <f>SUM('за 4міс.19 р.'!I3+'травень 19 р.'!I3)</f>
        <v>0</v>
      </c>
      <c r="J3" s="2">
        <f>SUM('за 4міс.19 р.'!J3+'травень 19 р.'!J3)</f>
        <v>0</v>
      </c>
      <c r="K3" s="2">
        <f>SUM('за 4міс.19 р.'!K3+'травень 19 р.'!K3)</f>
        <v>0</v>
      </c>
      <c r="L3" s="2">
        <f>SUM('за 4міс.19 р.'!L3+'травень 19 р.'!L3)</f>
        <v>0</v>
      </c>
      <c r="M3" s="2">
        <f>SUM('за 4міс.19 р.'!M3+'травень 19 р.'!M3)</f>
        <v>0</v>
      </c>
      <c r="N3" s="2">
        <f>SUM('за 4міс.19 р.'!N3+'травень 19 р.'!N3)</f>
        <v>0</v>
      </c>
      <c r="O3" s="2">
        <f>SUM('за 4міс.19 р.'!O3+'травень 19 р.'!O3)</f>
        <v>0</v>
      </c>
      <c r="P3" s="2">
        <f>SUM('за 4міс.19 р.'!P3+'травень 19 р.'!P3)</f>
        <v>0</v>
      </c>
      <c r="Q3" s="2">
        <f>SUM('за 4міс.19 р.'!Q3+'травень 19 р.'!Q3)</f>
        <v>0</v>
      </c>
      <c r="R3" s="2">
        <f>SUM('за 4міс.19 р.'!R3+'травень 19 р.'!R3)</f>
        <v>0</v>
      </c>
      <c r="S3" s="2">
        <f>SUM('за 4міс.19 р.'!S3+'травень 19 р.'!S3)</f>
        <v>0</v>
      </c>
      <c r="T3" s="2">
        <f>SUM('за 4міс.19 р.'!T3+'травень 19 р.'!T3)</f>
        <v>0</v>
      </c>
      <c r="U3" s="2">
        <f>SUM('за 4міс.19 р.'!U3+'травень 19 р.'!U3)</f>
        <v>0</v>
      </c>
      <c r="V3" s="2">
        <f>SUM('за 4міс.19 р.'!V3+'травень 19 р.'!V3)</f>
        <v>0</v>
      </c>
      <c r="W3" s="2">
        <f>SUM('за 4міс.19 р.'!W3+'травень 19 р.'!W3)</f>
        <v>0</v>
      </c>
      <c r="X3" s="2">
        <f>SUM('за 4міс.19 р.'!X3+'травень 19 р.'!X3)</f>
        <v>0</v>
      </c>
    </row>
    <row r="4" spans="1:24" ht="12.75">
      <c r="A4" s="34" t="s">
        <v>3</v>
      </c>
      <c r="B4" s="2">
        <f>SUM('за 4міс.19 р.'!B4+'травень 19 р.'!B4)</f>
        <v>0</v>
      </c>
      <c r="C4" s="2">
        <f>SUM('за 4міс.19 р.'!C4+'травень 19 р.'!C4)</f>
        <v>0</v>
      </c>
      <c r="D4" s="2">
        <f>SUM('за 4міс.19 р.'!D4+'травень 19 р.'!D4)</f>
        <v>0</v>
      </c>
      <c r="E4" s="2">
        <f>SUM('за 4міс.19 р.'!E4+'травень 19 р.'!E4)</f>
        <v>0</v>
      </c>
      <c r="F4" s="2">
        <f>SUM('за 4міс.19 р.'!F4+'травень 19 р.'!F4)</f>
        <v>0</v>
      </c>
      <c r="G4" s="2">
        <f>SUM('за 4міс.19 р.'!G4+'травень 19 р.'!G4)</f>
        <v>0</v>
      </c>
      <c r="H4" s="2">
        <f>SUM('за 4міс.19 р.'!H4+'травень 19 р.'!H4)</f>
        <v>0</v>
      </c>
      <c r="I4" s="2">
        <f>SUM('за 4міс.19 р.'!I4+'травень 19 р.'!I4)</f>
        <v>0</v>
      </c>
      <c r="J4" s="2">
        <f>SUM('за 4міс.19 р.'!J4+'травень 19 р.'!J4)</f>
        <v>0</v>
      </c>
      <c r="K4" s="2">
        <f>SUM('за 4міс.19 р.'!K4+'травень 19 р.'!K4)</f>
        <v>0</v>
      </c>
      <c r="L4" s="2">
        <f>SUM('за 4міс.19 р.'!L4+'травень 19 р.'!L4)</f>
        <v>0</v>
      </c>
      <c r="M4" s="2">
        <f>SUM('за 4міс.19 р.'!M4+'травень 19 р.'!M4)</f>
        <v>0</v>
      </c>
      <c r="N4" s="2">
        <f>SUM('за 4міс.19 р.'!N4+'травень 19 р.'!N4)</f>
        <v>0</v>
      </c>
      <c r="O4" s="2">
        <f>SUM('за 4міс.19 р.'!O4+'травень 19 р.'!O4)</f>
        <v>0</v>
      </c>
      <c r="P4" s="2">
        <f>SUM('за 4міс.19 р.'!P4+'травень 19 р.'!P4)</f>
        <v>0</v>
      </c>
      <c r="Q4" s="2">
        <f>SUM('за 4міс.19 р.'!Q4+'травень 19 р.'!Q4)</f>
        <v>0</v>
      </c>
      <c r="R4" s="2">
        <f>SUM('за 4міс.19 р.'!R4+'травень 19 р.'!R4)</f>
        <v>0</v>
      </c>
      <c r="S4" s="2">
        <f>SUM('за 4міс.19 р.'!S4+'травень 19 р.'!S4)</f>
        <v>0</v>
      </c>
      <c r="T4" s="2">
        <f>SUM('за 4міс.19 р.'!T4+'травень 19 р.'!T4)</f>
        <v>0</v>
      </c>
      <c r="U4" s="2">
        <f>SUM('за 4міс.19 р.'!U4+'травень 19 р.'!U4)</f>
        <v>0</v>
      </c>
      <c r="V4" s="2">
        <f>SUM('за 4міс.19 р.'!V4+'травень 19 р.'!V4)</f>
        <v>0</v>
      </c>
      <c r="W4" s="2">
        <f>SUM('за 4міс.19 р.'!W4+'травень 19 р.'!W4)</f>
        <v>0</v>
      </c>
      <c r="X4" s="2">
        <f>SUM('за 4міс.19 р.'!X4+'травень 19 р.'!X4)</f>
        <v>0</v>
      </c>
    </row>
    <row r="5" spans="1:24" ht="12.75">
      <c r="A5" s="34" t="s">
        <v>4</v>
      </c>
      <c r="B5" s="2">
        <f>SUM('за 4міс.19 р.'!B5+'травень 19 р.'!B5)</f>
        <v>2116726.31</v>
      </c>
      <c r="C5" s="2">
        <f>SUM('за 4міс.19 р.'!C5+'травень 19 р.'!C5)</f>
        <v>446294.59</v>
      </c>
      <c r="D5" s="2">
        <f>SUM('за 4міс.19 р.'!D5+'травень 19 р.'!D5)</f>
        <v>2563020.9</v>
      </c>
      <c r="E5" s="2">
        <f>SUM('за 4міс.19 р.'!E5+'травень 19 р.'!E5)</f>
        <v>563924.0599999999</v>
      </c>
      <c r="F5" s="2">
        <f>SUM('за 4міс.19 р.'!F5+'травень 19 р.'!F5)</f>
        <v>1168793.19</v>
      </c>
      <c r="G5" s="2">
        <f>SUM('за 4міс.19 р.'!G5+'травень 19 р.'!G5)</f>
        <v>4416.5</v>
      </c>
      <c r="H5" s="2">
        <f>SUM('за 4міс.19 р.'!H5+'травень 19 р.'!H5)</f>
        <v>174031.85</v>
      </c>
      <c r="I5" s="2">
        <f>SUM('за 4міс.19 р.'!I5+'травень 19 р.'!I5)</f>
        <v>14286.86</v>
      </c>
      <c r="J5" s="2">
        <f>SUM('за 4міс.19 р.'!J5+'травень 19 р.'!J5)</f>
        <v>0</v>
      </c>
      <c r="K5" s="2">
        <f>SUM('за 4міс.19 р.'!K5+'травень 19 р.'!K5)</f>
        <v>0</v>
      </c>
      <c r="L5" s="2">
        <f>SUM('за 4міс.19 р.'!L5+'травень 19 р.'!L5)</f>
        <v>0</v>
      </c>
      <c r="M5" s="2">
        <f>SUM('за 4міс.19 р.'!M5+'травень 19 р.'!M5)</f>
        <v>0</v>
      </c>
      <c r="N5" s="2">
        <f>SUM('за 4міс.19 р.'!N5+'травень 19 р.'!N5)</f>
        <v>6052.24</v>
      </c>
      <c r="O5" s="2">
        <f>SUM('за 4міс.19 р.'!O5+'травень 19 р.'!O5)</f>
        <v>970005.7399999999</v>
      </c>
      <c r="P5" s="2">
        <f>SUM('за 4міс.19 р.'!P5+'травень 19 р.'!P5)</f>
        <v>845859.7999999999</v>
      </c>
      <c r="Q5" s="2">
        <f>SUM('за 4міс.19 р.'!Q5+'травень 19 р.'!Q5)</f>
        <v>10067.64</v>
      </c>
      <c r="R5" s="2">
        <f>SUM('за 4міс.19 р.'!R5+'травень 19 р.'!R5)</f>
        <v>113361.61</v>
      </c>
      <c r="S5" s="2">
        <f>SUM('за 4міс.19 р.'!S5+'травень 19 р.'!S5)</f>
        <v>0</v>
      </c>
      <c r="T5" s="2">
        <f>SUM('за 4міс.19 р.'!T5+'травень 19 р.'!T5)</f>
        <v>716.69</v>
      </c>
      <c r="U5" s="2">
        <f>SUM('за 4міс.19 р.'!U5+'травень 19 р.'!U5)</f>
        <v>0</v>
      </c>
      <c r="V5" s="2">
        <f>SUM('за 4міс.19 р.'!V5+'травень 19 р.'!V5)</f>
        <v>0</v>
      </c>
      <c r="W5" s="2">
        <f>SUM('за 4міс.19 р.'!W5+'травень 19 р.'!W5)</f>
        <v>0</v>
      </c>
      <c r="X5" s="2">
        <f>SUM('за 4міс.19 р.'!X5+'травень 19 р.'!X5)</f>
        <v>4295738.15</v>
      </c>
    </row>
    <row r="6" spans="1:24" ht="12.75">
      <c r="A6" s="34" t="s">
        <v>5</v>
      </c>
      <c r="B6" s="2">
        <f>SUM('за 4міс.19 р.'!B6+'травень 19 р.'!B6)</f>
        <v>1328597.54</v>
      </c>
      <c r="C6" s="2">
        <f>SUM('за 4міс.19 р.'!C6+'травень 19 р.'!C6)</f>
        <v>479959.12999999995</v>
      </c>
      <c r="D6" s="2">
        <f>SUM('за 4міс.19 р.'!D6+'травень 19 р.'!D6)</f>
        <v>1808556.67</v>
      </c>
      <c r="E6" s="2">
        <f>SUM('за 4міс.19 р.'!E6+'травень 19 р.'!E6)</f>
        <v>397949.43</v>
      </c>
      <c r="F6" s="2">
        <f>SUM('за 4міс.19 р.'!F6+'травень 19 р.'!F6)</f>
        <v>588736.33</v>
      </c>
      <c r="G6" s="2">
        <f>SUM('за 4міс.19 р.'!G6+'травень 19 р.'!G6)</f>
        <v>1164.5</v>
      </c>
      <c r="H6" s="2">
        <f>SUM('за 4міс.19 р.'!H6+'травень 19 р.'!H6)</f>
        <v>94307.29</v>
      </c>
      <c r="I6" s="2">
        <f>SUM('за 4міс.19 р.'!I6+'травень 19 р.'!I6)</f>
        <v>23954.050000000003</v>
      </c>
      <c r="J6" s="2">
        <f>SUM('за 4міс.19 р.'!J6+'травень 19 р.'!J6)</f>
        <v>0</v>
      </c>
      <c r="K6" s="2">
        <f>SUM('за 4міс.19 р.'!K6+'травень 19 р.'!K6)</f>
        <v>0</v>
      </c>
      <c r="L6" s="2">
        <f>SUM('за 4міс.19 р.'!L6+'травень 19 р.'!L6)</f>
        <v>0</v>
      </c>
      <c r="M6" s="2">
        <f>SUM('за 4міс.19 р.'!M6+'травень 19 р.'!M6)</f>
        <v>0</v>
      </c>
      <c r="N6" s="2">
        <f>SUM('за 4міс.19 р.'!N6+'травень 19 р.'!N6)</f>
        <v>5234.3099999999995</v>
      </c>
      <c r="O6" s="2">
        <f>SUM('за 4міс.19 р.'!O6+'травень 19 р.'!O6)</f>
        <v>464076.18</v>
      </c>
      <c r="P6" s="2">
        <f>SUM('за 4міс.19 р.'!P6+'травень 19 р.'!P6)</f>
        <v>0</v>
      </c>
      <c r="Q6" s="2">
        <f>SUM('за 4міс.19 р.'!Q6+'травень 19 р.'!Q6)</f>
        <v>44098.56</v>
      </c>
      <c r="R6" s="2">
        <f>SUM('за 4міс.19 р.'!R6+'травень 19 р.'!R6)</f>
        <v>31672.9</v>
      </c>
      <c r="S6" s="2">
        <f>SUM('за 4міс.19 р.'!S6+'травень 19 р.'!S6)</f>
        <v>387886.88</v>
      </c>
      <c r="T6" s="2">
        <f>SUM('за 4міс.19 р.'!T6+'травень 19 р.'!T6)</f>
        <v>417.84000000000003</v>
      </c>
      <c r="U6" s="2">
        <f>SUM('за 4міс.19 р.'!U6+'травень 19 р.'!U6)</f>
        <v>0</v>
      </c>
      <c r="V6" s="2">
        <f>SUM('за 4міс.19 р.'!V6+'травень 19 р.'!V6)</f>
        <v>0</v>
      </c>
      <c r="W6" s="2">
        <f>SUM('за 4міс.19 р.'!W6+'травень 19 р.'!W6)</f>
        <v>0</v>
      </c>
      <c r="X6" s="2">
        <f>SUM('за 4міс.19 р.'!X6+'травень 19 р.'!X6)</f>
        <v>2795242.4299999997</v>
      </c>
    </row>
    <row r="7" spans="1:24" ht="12.75">
      <c r="A7" s="34"/>
      <c r="B7" s="2">
        <f>SUM('за 4міс.19 р.'!B7+'травень 19 р.'!B7)</f>
        <v>0</v>
      </c>
      <c r="C7" s="2">
        <f>SUM('за 4міс.19 р.'!C7+'травень 19 р.'!C7)</f>
        <v>0</v>
      </c>
      <c r="D7" s="2">
        <f>SUM('за 4міс.19 р.'!D7+'травень 19 р.'!D7)</f>
        <v>0</v>
      </c>
      <c r="E7" s="2">
        <f>SUM('за 4міс.19 р.'!E7+'травень 19 р.'!E7)</f>
        <v>0</v>
      </c>
      <c r="F7" s="2">
        <f>SUM('за 4міс.19 р.'!F7+'травень 19 р.'!F7)</f>
        <v>0</v>
      </c>
      <c r="G7" s="2">
        <f>SUM('за 4міс.19 р.'!G7+'травень 19 р.'!G7)</f>
        <v>0</v>
      </c>
      <c r="H7" s="2">
        <f>SUM('за 4міс.19 р.'!H7+'травень 19 р.'!H7)</f>
        <v>0</v>
      </c>
      <c r="I7" s="2">
        <f>SUM('за 4міс.19 р.'!I7+'травень 19 р.'!I7)</f>
        <v>0</v>
      </c>
      <c r="J7" s="2">
        <f>SUM('за 4міс.19 р.'!J7+'травень 19 р.'!J7)</f>
        <v>0</v>
      </c>
      <c r="K7" s="2">
        <f>SUM('за 4міс.19 р.'!K7+'травень 19 р.'!K7)</f>
        <v>0</v>
      </c>
      <c r="L7" s="2">
        <f>SUM('за 4міс.19 р.'!L7+'травень 19 р.'!L7)</f>
        <v>0</v>
      </c>
      <c r="M7" s="2">
        <f>SUM('за 4міс.19 р.'!M7+'травень 19 р.'!M7)</f>
        <v>0</v>
      </c>
      <c r="N7" s="2">
        <f>SUM('за 4міс.19 р.'!N7+'травень 19 р.'!N7)</f>
        <v>0</v>
      </c>
      <c r="O7" s="2">
        <f>SUM('за 4міс.19 р.'!O7+'травень 19 р.'!O7)</f>
        <v>0</v>
      </c>
      <c r="P7" s="2">
        <f>SUM('за 4міс.19 р.'!P7+'травень 19 р.'!P7)</f>
        <v>0</v>
      </c>
      <c r="Q7" s="2">
        <f>SUM('за 4міс.19 р.'!Q7+'травень 19 р.'!Q7)</f>
        <v>0</v>
      </c>
      <c r="R7" s="2">
        <f>SUM('за 4міс.19 р.'!R7+'травень 19 р.'!R7)</f>
        <v>0</v>
      </c>
      <c r="S7" s="2">
        <f>SUM('за 4міс.19 р.'!S7+'травень 19 р.'!S7)</f>
        <v>0</v>
      </c>
      <c r="T7" s="2">
        <f>SUM('за 4міс.19 р.'!T7+'травень 19 р.'!T7)</f>
        <v>0</v>
      </c>
      <c r="U7" s="2">
        <f>SUM('за 4міс.19 р.'!U7+'травень 19 р.'!U7)</f>
        <v>0</v>
      </c>
      <c r="V7" s="2">
        <f>SUM('за 4міс.19 р.'!V7+'травень 19 р.'!V7)</f>
        <v>0</v>
      </c>
      <c r="W7" s="2">
        <f>SUM('за 4міс.19 р.'!W7+'травень 19 р.'!W7)</f>
        <v>0</v>
      </c>
      <c r="X7" s="2">
        <f>SUM('за 4міс.19 р.'!X7+'травень 19 р.'!X7)</f>
        <v>0</v>
      </c>
    </row>
    <row r="8" spans="1:24" ht="12.75">
      <c r="A8" s="9" t="s">
        <v>6</v>
      </c>
      <c r="B8" s="2">
        <f>SUM('за 4міс.19 р.'!B8+'травень 19 р.'!B8)</f>
        <v>3445323.8499999996</v>
      </c>
      <c r="C8" s="2">
        <f>SUM('за 4міс.19 р.'!C8+'травень 19 р.'!C8)</f>
        <v>926253.72</v>
      </c>
      <c r="D8" s="2">
        <f>SUM('за 4міс.19 р.'!D8+'травень 19 р.'!D8)</f>
        <v>4371577.569999999</v>
      </c>
      <c r="E8" s="2">
        <f>SUM('за 4міс.19 р.'!E8+'травень 19 р.'!E8)</f>
        <v>961873.5</v>
      </c>
      <c r="F8" s="2">
        <f>SUM('за 4міс.19 р.'!F8+'травень 19 р.'!F8)</f>
        <v>1757529.5200000003</v>
      </c>
      <c r="G8" s="2">
        <f>SUM('за 4міс.19 р.'!G8+'травень 19 р.'!G8)</f>
        <v>5581</v>
      </c>
      <c r="H8" s="2">
        <f>SUM('за 4міс.19 р.'!H8+'травень 19 р.'!H8)</f>
        <v>268339.14</v>
      </c>
      <c r="I8" s="2">
        <f>SUM('за 4міс.19 р.'!I8+'травень 19 р.'!I8)</f>
        <v>38240.91</v>
      </c>
      <c r="J8" s="2">
        <f>SUM('за 4міс.19 р.'!J8+'травень 19 р.'!J8)</f>
        <v>0</v>
      </c>
      <c r="K8" s="2">
        <f>SUM('за 4міс.19 р.'!K8+'травень 19 р.'!K8)</f>
        <v>0</v>
      </c>
      <c r="L8" s="2">
        <f>SUM('за 4міс.19 р.'!L8+'травень 19 р.'!L8)</f>
        <v>0</v>
      </c>
      <c r="M8" s="2">
        <f>SUM('за 4міс.19 р.'!M8+'травень 19 р.'!M8)</f>
        <v>0</v>
      </c>
      <c r="N8" s="2">
        <f>SUM('за 4міс.19 р.'!N8+'травень 19 р.'!N8)</f>
        <v>11286.55</v>
      </c>
      <c r="O8" s="2">
        <f>SUM('за 4міс.19 р.'!O8+'травень 19 р.'!O8)</f>
        <v>1434081.9200000002</v>
      </c>
      <c r="P8" s="2">
        <f>SUM('за 4міс.19 р.'!P8+'травень 19 р.'!P8)</f>
        <v>845859.7999999999</v>
      </c>
      <c r="Q8" s="2">
        <f>SUM('за 4міс.19 р.'!Q8+'травень 19 р.'!Q8)</f>
        <v>54166.200000000004</v>
      </c>
      <c r="R8" s="2">
        <f>SUM('за 4міс.19 р.'!R8+'травень 19 р.'!R8)</f>
        <v>145034.51</v>
      </c>
      <c r="S8" s="2">
        <f>SUM('за 4міс.19 р.'!S8+'травень 19 р.'!S8)</f>
        <v>387886.88</v>
      </c>
      <c r="T8" s="2">
        <f>SUM('за 4міс.19 р.'!T8+'травень 19 р.'!T8)</f>
        <v>1134.5300000000002</v>
      </c>
      <c r="U8" s="2">
        <f>SUM('за 4міс.19 р.'!U8+'травень 19 р.'!U8)</f>
        <v>0</v>
      </c>
      <c r="V8" s="2">
        <f>SUM('за 4міс.19 р.'!V8+'травень 19 р.'!V8)</f>
        <v>0</v>
      </c>
      <c r="W8" s="2">
        <f>SUM('за 4міс.19 р.'!W8+'травень 19 р.'!W8)</f>
        <v>0</v>
      </c>
      <c r="X8" s="2">
        <f>SUM('за 4міс.19 р.'!X8+'травень 19 р.'!X8)</f>
        <v>7090980.59</v>
      </c>
    </row>
    <row r="9" spans="1:24" ht="12.75">
      <c r="A9" s="34" t="s">
        <v>7</v>
      </c>
      <c r="B9" s="2">
        <f>SUM('за 4міс.19 р.'!B9+'травень 19 р.'!B9)</f>
        <v>940849.03</v>
      </c>
      <c r="C9" s="2">
        <f>SUM('за 4міс.19 р.'!C9+'травень 19 р.'!C9)</f>
        <v>230537.03000000003</v>
      </c>
      <c r="D9" s="2">
        <f>SUM('за 4міс.19 р.'!D9+'травень 19 р.'!D9)</f>
        <v>1171386.06</v>
      </c>
      <c r="E9" s="2">
        <f>SUM('за 4міс.19 р.'!E9+'травень 19 р.'!E9)</f>
        <v>257724.63</v>
      </c>
      <c r="F9" s="2">
        <f>SUM('за 4міс.19 р.'!F9+'травень 19 р.'!F9)</f>
        <v>580329.0299999999</v>
      </c>
      <c r="G9" s="2">
        <f>SUM('за 4міс.19 р.'!G9+'травень 19 р.'!G9)</f>
        <v>237576.19999999998</v>
      </c>
      <c r="H9" s="2">
        <f>SUM('за 4міс.19 р.'!H9+'травень 19 р.'!H9)</f>
        <v>40750.72</v>
      </c>
      <c r="I9" s="2">
        <f>SUM('за 4міс.19 р.'!I9+'травень 19 р.'!I9)</f>
        <v>28080.57</v>
      </c>
      <c r="J9" s="2">
        <f>SUM('за 4міс.19 р.'!J9+'травень 19 р.'!J9)</f>
        <v>0</v>
      </c>
      <c r="K9" s="2">
        <f>SUM('за 4міс.19 р.'!K9+'травень 19 р.'!K9)</f>
        <v>0</v>
      </c>
      <c r="L9" s="2">
        <f>SUM('за 4міс.19 р.'!L9+'травень 19 р.'!L9)</f>
        <v>0</v>
      </c>
      <c r="M9" s="2">
        <f>SUM('за 4міс.19 р.'!M9+'травень 19 р.'!M9)</f>
        <v>0</v>
      </c>
      <c r="N9" s="2">
        <f>SUM('за 4міс.19 р.'!N9+'травень 19 р.'!N9)</f>
        <v>1958.99</v>
      </c>
      <c r="O9" s="2">
        <f>SUM('за 4міс.19 р.'!O9+'травень 19 р.'!O9)</f>
        <v>271962.55</v>
      </c>
      <c r="P9" s="2">
        <f>SUM('за 4міс.19 р.'!P9+'травень 19 р.'!P9)</f>
        <v>0</v>
      </c>
      <c r="Q9" s="2">
        <f>SUM('за 4міс.19 р.'!Q9+'травень 19 р.'!Q9)</f>
        <v>0</v>
      </c>
      <c r="R9" s="2">
        <f>SUM('за 4міс.19 р.'!R9+'травень 19 р.'!R9)</f>
        <v>18195.25</v>
      </c>
      <c r="S9" s="2">
        <f>SUM('за 4міс.19 р.'!S9+'травень 19 р.'!S9)</f>
        <v>253767.3</v>
      </c>
      <c r="T9" s="2">
        <f>SUM('за 4міс.19 р.'!T9+'травень 19 р.'!T9)</f>
        <v>0</v>
      </c>
      <c r="U9" s="2">
        <f>SUM('за 4міс.19 р.'!U9+'травень 19 р.'!U9)</f>
        <v>0</v>
      </c>
      <c r="V9" s="2">
        <f>SUM('за 4міс.19 р.'!V9+'травень 19 р.'!V9)</f>
        <v>0</v>
      </c>
      <c r="W9" s="2">
        <f>SUM('за 4міс.19 р.'!W9+'травень 19 р.'!W9)</f>
        <v>0</v>
      </c>
      <c r="X9" s="2">
        <f>SUM('за 4міс.19 р.'!X9+'травень 19 р.'!X9)</f>
        <v>2009439.7199999997</v>
      </c>
    </row>
    <row r="10" spans="1:24" ht="12.75">
      <c r="A10" s="34" t="s">
        <v>8</v>
      </c>
      <c r="B10" s="2">
        <f>SUM('за 4міс.19 р.'!B10+'травень 19 р.'!B10)</f>
        <v>0</v>
      </c>
      <c r="C10" s="2">
        <f>SUM('за 4міс.19 р.'!C10+'травень 19 р.'!C10)</f>
        <v>0</v>
      </c>
      <c r="D10" s="2">
        <f>SUM('за 4міс.19 р.'!D10+'травень 19 р.'!D10)</f>
        <v>0</v>
      </c>
      <c r="E10" s="2">
        <f>SUM('за 4міс.19 р.'!E10+'травень 19 р.'!E10)</f>
        <v>0</v>
      </c>
      <c r="F10" s="2">
        <f>SUM('за 4міс.19 р.'!F10+'травень 19 р.'!F10)</f>
        <v>0</v>
      </c>
      <c r="G10" s="2">
        <f>SUM('за 4міс.19 р.'!G10+'травень 19 р.'!G10)</f>
        <v>0</v>
      </c>
      <c r="H10" s="2">
        <f>SUM('за 4міс.19 р.'!H10+'травень 19 р.'!H10)</f>
        <v>0</v>
      </c>
      <c r="I10" s="2">
        <f>SUM('за 4міс.19 р.'!I10+'травень 19 р.'!I10)</f>
        <v>0</v>
      </c>
      <c r="J10" s="2">
        <f>SUM('за 4міс.19 р.'!J10+'травень 19 р.'!J10)</f>
        <v>0</v>
      </c>
      <c r="K10" s="2">
        <f>SUM('за 4міс.19 р.'!K10+'травень 19 р.'!K10)</f>
        <v>0</v>
      </c>
      <c r="L10" s="2">
        <f>SUM('за 4міс.19 р.'!L10+'травень 19 р.'!L10)</f>
        <v>0</v>
      </c>
      <c r="M10" s="2">
        <f>SUM('за 4міс.19 р.'!M10+'травень 19 р.'!M10)</f>
        <v>0</v>
      </c>
      <c r="N10" s="2">
        <f>SUM('за 4міс.19 р.'!N10+'травень 19 р.'!N10)</f>
        <v>0</v>
      </c>
      <c r="O10" s="2">
        <f>SUM('за 4міс.19 р.'!O10+'травень 19 р.'!O10)</f>
        <v>0</v>
      </c>
      <c r="P10" s="2">
        <f>SUM('за 4міс.19 р.'!P10+'травень 19 р.'!P10)</f>
        <v>0</v>
      </c>
      <c r="Q10" s="2">
        <f>SUM('за 4міс.19 р.'!Q10+'травень 19 р.'!Q10)</f>
        <v>0</v>
      </c>
      <c r="R10" s="2">
        <f>SUM('за 4міс.19 р.'!R10+'травень 19 р.'!R10)</f>
        <v>0</v>
      </c>
      <c r="S10" s="2">
        <f>SUM('за 4міс.19 р.'!S10+'травень 19 р.'!S10)</f>
        <v>0</v>
      </c>
      <c r="T10" s="2">
        <f>SUM('за 4міс.19 р.'!T10+'травень 19 р.'!T10)</f>
        <v>0</v>
      </c>
      <c r="U10" s="2">
        <f>SUM('за 4міс.19 р.'!U10+'травень 19 р.'!U10)</f>
        <v>0</v>
      </c>
      <c r="V10" s="2">
        <f>SUM('за 4міс.19 р.'!V10+'травень 19 р.'!V10)</f>
        <v>0</v>
      </c>
      <c r="W10" s="2">
        <f>SUM('за 4міс.19 р.'!W10+'травень 19 р.'!W10)</f>
        <v>0</v>
      </c>
      <c r="X10" s="2">
        <f>SUM('за 4міс.19 р.'!X10+'травень 19 р.'!X10)</f>
        <v>0</v>
      </c>
    </row>
    <row r="11" spans="1:24" ht="12.75">
      <c r="A11" s="34" t="s">
        <v>9</v>
      </c>
      <c r="B11" s="2">
        <f>SUM('за 4міс.19 р.'!B11+'травень 19 р.'!B11)</f>
        <v>633224.1399999999</v>
      </c>
      <c r="C11" s="2">
        <f>SUM('за 4міс.19 р.'!C11+'травень 19 р.'!C11)</f>
        <v>234458.88</v>
      </c>
      <c r="D11" s="2">
        <f>SUM('за 4міс.19 р.'!D11+'травень 19 р.'!D11)</f>
        <v>867683.02</v>
      </c>
      <c r="E11" s="2">
        <f>SUM('за 4міс.19 р.'!E11+'травень 19 р.'!E11)</f>
        <v>190920.09</v>
      </c>
      <c r="F11" s="2">
        <f>SUM('за 4міс.19 р.'!F11+'травень 19 р.'!F11)</f>
        <v>251917.77000000002</v>
      </c>
      <c r="G11" s="2">
        <f>SUM('за 4міс.19 р.'!G11+'травень 19 р.'!G11)</f>
        <v>47362.92</v>
      </c>
      <c r="H11" s="2">
        <f>SUM('за 4міс.19 р.'!H11+'травень 19 р.'!H11)</f>
        <v>52016.46</v>
      </c>
      <c r="I11" s="2">
        <f>SUM('за 4міс.19 р.'!I11+'травень 19 р.'!I11)</f>
        <v>24393.71</v>
      </c>
      <c r="J11" s="2">
        <f>SUM('за 4міс.19 р.'!J11+'травень 19 р.'!J11)</f>
        <v>0</v>
      </c>
      <c r="K11" s="2">
        <f>SUM('за 4міс.19 р.'!K11+'травень 19 р.'!K11)</f>
        <v>0</v>
      </c>
      <c r="L11" s="2">
        <f>SUM('за 4міс.19 р.'!L11+'травень 19 р.'!L11)</f>
        <v>0</v>
      </c>
      <c r="M11" s="2">
        <f>SUM('за 4міс.19 р.'!M11+'травень 19 р.'!M11)</f>
        <v>0</v>
      </c>
      <c r="N11" s="2">
        <f>SUM('за 4міс.19 р.'!N11+'травень 19 р.'!N11)</f>
        <v>2088.98</v>
      </c>
      <c r="O11" s="2">
        <f>SUM('за 4міс.19 р.'!O11+'травень 19 р.'!O11)</f>
        <v>126055.69999999998</v>
      </c>
      <c r="P11" s="2">
        <f>SUM('за 4міс.19 р.'!P11+'травень 19 р.'!P11)</f>
        <v>-4701.5</v>
      </c>
      <c r="Q11" s="2">
        <f>SUM('за 4міс.19 р.'!Q11+'травень 19 р.'!Q11)</f>
        <v>0</v>
      </c>
      <c r="R11" s="2">
        <f>SUM('за 4міс.19 р.'!R11+'травень 19 р.'!R11)</f>
        <v>36529.369999999995</v>
      </c>
      <c r="S11" s="2">
        <f>SUM('за 4міс.19 р.'!S11+'травень 19 р.'!S11)</f>
        <v>94227.83</v>
      </c>
      <c r="T11" s="2">
        <f>SUM('за 4міс.19 р.'!T11+'травень 19 р.'!T11)</f>
        <v>0</v>
      </c>
      <c r="U11" s="2">
        <f>SUM('за 4міс.19 р.'!U11+'травень 19 р.'!U11)</f>
        <v>0</v>
      </c>
      <c r="V11" s="2">
        <f>SUM('за 4міс.19 р.'!V11+'травень 19 р.'!V11)</f>
        <v>0</v>
      </c>
      <c r="W11" s="2">
        <f>SUM('за 4міс.19 р.'!W11+'травень 19 р.'!W11)</f>
        <v>0</v>
      </c>
      <c r="X11" s="2">
        <f>SUM('за 4міс.19 р.'!X11+'травень 19 р.'!X11)</f>
        <v>1310520.88</v>
      </c>
    </row>
    <row r="12" spans="1:24" ht="12.75">
      <c r="A12" s="30" t="s">
        <v>34</v>
      </c>
      <c r="B12" s="2">
        <f>SUM('за 4міс.19 р.'!B12+'травень 19 р.'!B12)</f>
        <v>827387.15</v>
      </c>
      <c r="C12" s="2">
        <f>SUM('за 4міс.19 р.'!C12+'травень 19 р.'!C12)</f>
        <v>240734.28</v>
      </c>
      <c r="D12" s="2">
        <f>SUM('за 4міс.19 р.'!D12+'травень 19 р.'!D12)</f>
        <v>1068121.43</v>
      </c>
      <c r="E12" s="2">
        <f>SUM('за 4міс.19 р.'!E12+'травень 19 р.'!E12)</f>
        <v>234974.61</v>
      </c>
      <c r="F12" s="2">
        <f>SUM('за 4міс.19 р.'!F12+'травень 19 р.'!F12)</f>
        <v>418609.8</v>
      </c>
      <c r="G12" s="2">
        <f>SUM('за 4міс.19 р.'!G12+'травень 19 р.'!G12)</f>
        <v>56213.5</v>
      </c>
      <c r="H12" s="2">
        <f>SUM('за 4міс.19 р.'!H12+'травень 19 р.'!H12)</f>
        <v>25603.989999999998</v>
      </c>
      <c r="I12" s="2">
        <f>SUM('за 4міс.19 р.'!I12+'травень 19 р.'!I12)</f>
        <v>38376.07</v>
      </c>
      <c r="J12" s="2">
        <f>SUM('за 4міс.19 р.'!J12+'травень 19 р.'!J12)</f>
        <v>0</v>
      </c>
      <c r="K12" s="2">
        <f>SUM('за 4міс.19 р.'!K12+'травень 19 р.'!K12)</f>
        <v>0</v>
      </c>
      <c r="L12" s="2">
        <f>SUM('за 4міс.19 р.'!L12+'травень 19 р.'!L12)</f>
        <v>0</v>
      </c>
      <c r="M12" s="2">
        <f>SUM('за 4міс.19 р.'!M12+'травень 19 р.'!M12)</f>
        <v>0</v>
      </c>
      <c r="N12" s="2">
        <f>SUM('за 4міс.19 р.'!N12+'травень 19 р.'!N12)</f>
        <v>4939.0599999999995</v>
      </c>
      <c r="O12" s="2">
        <f>SUM('за 4міс.19 р.'!O12+'травень 19 р.'!O12)</f>
        <v>293477.18000000005</v>
      </c>
      <c r="P12" s="2">
        <f>SUM('за 4міс.19 р.'!P12+'травень 19 р.'!P12)</f>
        <v>0</v>
      </c>
      <c r="Q12" s="2">
        <f>SUM('за 4міс.19 р.'!Q12+'травень 19 р.'!Q12)</f>
        <v>15198.4</v>
      </c>
      <c r="R12" s="2">
        <f>SUM('за 4міс.19 р.'!R12+'травень 19 р.'!R12)</f>
        <v>41501.92</v>
      </c>
      <c r="S12" s="2">
        <f>SUM('за 4міс.19 р.'!S12+'травень 19 р.'!S12)</f>
        <v>236776.86000000002</v>
      </c>
      <c r="T12" s="2">
        <f>SUM('за 4міс.19 р.'!T12+'травень 19 р.'!T12)</f>
        <v>0</v>
      </c>
      <c r="U12" s="2">
        <f>SUM('за 4міс.19 р.'!U12+'травень 19 р.'!U12)</f>
        <v>0</v>
      </c>
      <c r="V12" s="2">
        <f>SUM('за 4міс.19 р.'!V12+'травень 19 р.'!V12)</f>
        <v>0</v>
      </c>
      <c r="W12" s="2">
        <f>SUM('за 4міс.19 р.'!W12+'травень 19 р.'!W12)</f>
        <v>0</v>
      </c>
      <c r="X12" s="2">
        <f>SUM('за 4міс.19 р.'!X12+'травень 19 р.'!X12)</f>
        <v>1721705.8399999999</v>
      </c>
    </row>
    <row r="13" spans="1:24" ht="12.75">
      <c r="A13" s="30" t="s">
        <v>31</v>
      </c>
      <c r="B13" s="2">
        <f>SUM('за 4міс.19 р.'!B13+'травень 19 р.'!B13)</f>
        <v>76099</v>
      </c>
      <c r="C13" s="2">
        <f>SUM('за 4міс.19 р.'!C13+'травень 19 р.'!C13)</f>
        <v>0</v>
      </c>
      <c r="D13" s="2">
        <f>SUM('за 4міс.19 р.'!D13+'травень 19 р.'!D13)</f>
        <v>76099</v>
      </c>
      <c r="E13" s="2">
        <f>SUM('за 4міс.19 р.'!E13+'травень 19 р.'!E13)</f>
        <v>16742.94</v>
      </c>
      <c r="F13" s="2">
        <f>SUM('за 4міс.19 р.'!F13+'травень 19 р.'!F13)</f>
        <v>11498.769999999999</v>
      </c>
      <c r="G13" s="2">
        <f>SUM('за 4міс.19 р.'!G13+'травень 19 р.'!G13)</f>
        <v>0</v>
      </c>
      <c r="H13" s="2">
        <f>SUM('за 4міс.19 р.'!H13+'травень 19 р.'!H13)</f>
        <v>11498.769999999999</v>
      </c>
      <c r="I13" s="2">
        <f>SUM('за 4міс.19 р.'!I13+'травень 19 р.'!I13)</f>
        <v>0</v>
      </c>
      <c r="J13" s="2">
        <f>SUM('за 4міс.19 р.'!J13+'травень 19 р.'!J13)</f>
        <v>0</v>
      </c>
      <c r="K13" s="2">
        <f>SUM('за 4міс.19 р.'!K13+'травень 19 р.'!K13)</f>
        <v>0</v>
      </c>
      <c r="L13" s="2">
        <f>SUM('за 4міс.19 р.'!L13+'травень 19 р.'!L13)</f>
        <v>0</v>
      </c>
      <c r="M13" s="2">
        <f>SUM('за 4міс.19 р.'!M13+'травень 19 р.'!M13)</f>
        <v>0</v>
      </c>
      <c r="N13" s="2">
        <f>SUM('за 4міс.19 р.'!N13+'травень 19 р.'!N13)</f>
        <v>0</v>
      </c>
      <c r="O13" s="2">
        <f>SUM('за 4міс.19 р.'!O13+'травень 19 р.'!O13)</f>
        <v>0</v>
      </c>
      <c r="P13" s="2">
        <f>SUM('за 4міс.19 р.'!P13+'травень 19 р.'!P13)</f>
        <v>0</v>
      </c>
      <c r="Q13" s="2">
        <f>SUM('за 4міс.19 р.'!Q13+'травень 19 р.'!Q13)</f>
        <v>0</v>
      </c>
      <c r="R13" s="2">
        <f>SUM('за 4міс.19 р.'!R13+'травень 19 р.'!R13)</f>
        <v>0</v>
      </c>
      <c r="S13" s="2">
        <f>SUM('за 4міс.19 р.'!S13+'травень 19 р.'!S13)</f>
        <v>0</v>
      </c>
      <c r="T13" s="2">
        <f>SUM('за 4міс.19 р.'!T13+'травень 19 р.'!T13)</f>
        <v>0</v>
      </c>
      <c r="U13" s="2">
        <f>SUM('за 4міс.19 р.'!U13+'травень 19 р.'!U13)</f>
        <v>0</v>
      </c>
      <c r="V13" s="2">
        <f>SUM('за 4міс.19 р.'!V13+'травень 19 р.'!V13)</f>
        <v>0</v>
      </c>
      <c r="W13" s="2">
        <f>SUM('за 4міс.19 р.'!W13+'травень 19 р.'!W13)</f>
        <v>0</v>
      </c>
      <c r="X13" s="2">
        <f>SUM('за 4міс.19 р.'!X13+'травень 19 р.'!X13)</f>
        <v>104340.70999999999</v>
      </c>
    </row>
    <row r="14" spans="1:24" ht="12.75">
      <c r="A14" s="30" t="s">
        <v>10</v>
      </c>
      <c r="B14" s="2">
        <f>SUM('за 4міс.19 р.'!B14+'травень 19 р.'!B14)</f>
        <v>0</v>
      </c>
      <c r="C14" s="2">
        <f>SUM('за 4міс.19 р.'!C14+'травень 19 р.'!C14)</f>
        <v>0</v>
      </c>
      <c r="D14" s="2">
        <f>SUM('за 4міс.19 р.'!D14+'травень 19 р.'!D14)</f>
        <v>0</v>
      </c>
      <c r="E14" s="2">
        <f>SUM('за 4міс.19 р.'!E14+'травень 19 р.'!E14)</f>
        <v>0</v>
      </c>
      <c r="F14" s="2">
        <f>SUM('за 4міс.19 р.'!F14+'травень 19 р.'!F14)</f>
        <v>0</v>
      </c>
      <c r="G14" s="2">
        <f>SUM('за 4міс.19 р.'!G14+'травень 19 р.'!G14)</f>
        <v>0</v>
      </c>
      <c r="H14" s="2">
        <f>SUM('за 4міс.19 р.'!H14+'травень 19 р.'!H14)</f>
        <v>0</v>
      </c>
      <c r="I14" s="2">
        <f>SUM('за 4міс.19 р.'!I14+'травень 19 р.'!I14)</f>
        <v>0</v>
      </c>
      <c r="J14" s="2">
        <f>SUM('за 4міс.19 р.'!J14+'травень 19 р.'!J14)</f>
        <v>0</v>
      </c>
      <c r="K14" s="2">
        <f>SUM('за 4міс.19 р.'!K14+'травень 19 р.'!K14)</f>
        <v>0</v>
      </c>
      <c r="L14" s="2">
        <f>SUM('за 4міс.19 р.'!L14+'травень 19 р.'!L14)</f>
        <v>0</v>
      </c>
      <c r="M14" s="2">
        <f>SUM('за 4міс.19 р.'!M14+'травень 19 р.'!M14)</f>
        <v>0</v>
      </c>
      <c r="N14" s="2">
        <f>SUM('за 4міс.19 р.'!N14+'травень 19 р.'!N14)</f>
        <v>0</v>
      </c>
      <c r="O14" s="2">
        <f>SUM('за 4міс.19 р.'!O14+'травень 19 р.'!O14)</f>
        <v>0</v>
      </c>
      <c r="P14" s="2">
        <f>SUM('за 4міс.19 р.'!P14+'травень 19 р.'!P14)</f>
        <v>0</v>
      </c>
      <c r="Q14" s="2">
        <f>SUM('за 4міс.19 р.'!Q14+'травень 19 р.'!Q14)</f>
        <v>0</v>
      </c>
      <c r="R14" s="2">
        <f>SUM('за 4міс.19 р.'!R14+'травень 19 р.'!R14)</f>
        <v>0</v>
      </c>
      <c r="S14" s="2">
        <f>SUM('за 4міс.19 р.'!S14+'травень 19 р.'!S14)</f>
        <v>0</v>
      </c>
      <c r="T14" s="2">
        <f>SUM('за 4міс.19 р.'!T14+'травень 19 р.'!T14)</f>
        <v>0</v>
      </c>
      <c r="U14" s="2">
        <f>SUM('за 4міс.19 р.'!U14+'травень 19 р.'!U14)</f>
        <v>0</v>
      </c>
      <c r="V14" s="2">
        <f>SUM('за 4міс.19 р.'!V14+'травень 19 р.'!V14)</f>
        <v>0</v>
      </c>
      <c r="W14" s="2">
        <f>SUM('за 4міс.19 р.'!W14+'травень 19 р.'!W14)</f>
        <v>0</v>
      </c>
      <c r="X14" s="2">
        <f>SUM('за 4міс.19 р.'!X14+'травень 19 р.'!X14)</f>
        <v>0</v>
      </c>
    </row>
    <row r="15" spans="1:24" ht="12.75">
      <c r="A15" s="30" t="s">
        <v>11</v>
      </c>
      <c r="B15" s="2">
        <f>SUM('за 4міс.19 р.'!B15+'травень 19 р.'!B15)</f>
        <v>1178643.08</v>
      </c>
      <c r="C15" s="2">
        <f>SUM('за 4міс.19 р.'!C15+'травень 19 р.'!C15)</f>
        <v>401674.27</v>
      </c>
      <c r="D15" s="2">
        <f>SUM('за 4міс.19 р.'!D15+'травень 19 р.'!D15)</f>
        <v>1580317.35</v>
      </c>
      <c r="E15" s="2">
        <f>SUM('за 4міс.19 р.'!E15+'травень 19 р.'!E15)</f>
        <v>347701.32</v>
      </c>
      <c r="F15" s="2">
        <f>SUM('за 4міс.19 р.'!F15+'травень 19 р.'!F15)</f>
        <v>525157.3900000001</v>
      </c>
      <c r="G15" s="2">
        <f>SUM('за 4міс.19 р.'!G15+'травень 19 р.'!G15)</f>
        <v>96646.35</v>
      </c>
      <c r="H15" s="2">
        <f>SUM('за 4міс.19 р.'!H15+'травень 19 р.'!H15)</f>
        <v>89461.29</v>
      </c>
      <c r="I15" s="2">
        <f>SUM('за 4міс.19 р.'!I15+'травень 19 р.'!I15)</f>
        <v>87281.15</v>
      </c>
      <c r="J15" s="2">
        <f>SUM('за 4міс.19 р.'!J15+'травень 19 р.'!J15)</f>
        <v>0</v>
      </c>
      <c r="K15" s="2">
        <f>SUM('за 4міс.19 р.'!K15+'травень 19 р.'!K15)</f>
        <v>0</v>
      </c>
      <c r="L15" s="2">
        <f>SUM('за 4міс.19 р.'!L15+'травень 19 р.'!L15)</f>
        <v>0</v>
      </c>
      <c r="M15" s="2">
        <f>SUM('за 4міс.19 р.'!M15+'травень 19 р.'!M15)</f>
        <v>0</v>
      </c>
      <c r="N15" s="2">
        <f>SUM('за 4міс.19 р.'!N15+'травень 19 р.'!N15)</f>
        <v>4334.61</v>
      </c>
      <c r="O15" s="2">
        <f>SUM('за 4міс.19 р.'!O15+'травень 19 р.'!O15)</f>
        <v>247433.99</v>
      </c>
      <c r="P15" s="2">
        <f>SUM('за 4міс.19 р.'!P15+'травень 19 р.'!P15)</f>
        <v>0</v>
      </c>
      <c r="Q15" s="2">
        <f>SUM('за 4міс.19 р.'!Q15+'травень 19 р.'!Q15)</f>
        <v>2960</v>
      </c>
      <c r="R15" s="2">
        <f>SUM('за 4міс.19 р.'!R15+'травень 19 р.'!R15)</f>
        <v>25177.269999999997</v>
      </c>
      <c r="S15" s="2">
        <f>SUM('за 4міс.19 р.'!S15+'травень 19 р.'!S15)</f>
        <v>219296.72000000003</v>
      </c>
      <c r="T15" s="2">
        <f>SUM('за 4міс.19 р.'!T15+'травень 19 р.'!T15)</f>
        <v>0</v>
      </c>
      <c r="U15" s="2">
        <f>SUM('за 4міс.19 р.'!U15+'травень 19 р.'!U15)</f>
        <v>0</v>
      </c>
      <c r="V15" s="2">
        <f>SUM('за 4міс.19 р.'!V15+'травень 19 р.'!V15)</f>
        <v>0</v>
      </c>
      <c r="W15" s="2">
        <f>SUM('за 4міс.19 р.'!W15+'травень 19 р.'!W15)</f>
        <v>0</v>
      </c>
      <c r="X15" s="2">
        <f>SUM('за 4міс.19 р.'!X15+'травень 19 р.'!X15)</f>
        <v>2453176.06</v>
      </c>
    </row>
    <row r="16" spans="1:24" ht="12.75">
      <c r="A16" s="30" t="s">
        <v>12</v>
      </c>
      <c r="B16" s="2">
        <f>SUM('за 4міс.19 р.'!B16+'травень 19 р.'!B16)</f>
        <v>321615.48</v>
      </c>
      <c r="C16" s="2">
        <f>SUM('за 4міс.19 р.'!C16+'травень 19 р.'!C16)</f>
        <v>119119.45</v>
      </c>
      <c r="D16" s="2">
        <f>SUM('за 4міс.19 р.'!D16+'травень 19 р.'!D16)</f>
        <v>440734.93</v>
      </c>
      <c r="E16" s="2">
        <f>SUM('за 4міс.19 р.'!E16+'травень 19 р.'!E16)</f>
        <v>96995</v>
      </c>
      <c r="F16" s="2">
        <f>SUM('за 4міс.19 р.'!F16+'травень 19 р.'!F16)</f>
        <v>151133.09</v>
      </c>
      <c r="G16" s="2">
        <f>SUM('за 4міс.19 р.'!G16+'травень 19 р.'!G16)</f>
        <v>6164.5</v>
      </c>
      <c r="H16" s="2">
        <f>SUM('за 4міс.19 р.'!H16+'травень 19 р.'!H16)</f>
        <v>17780.11</v>
      </c>
      <c r="I16" s="2">
        <f>SUM('за 4міс.19 р.'!I16+'травень 19 р.'!I16)</f>
        <v>9409.95</v>
      </c>
      <c r="J16" s="2">
        <f>SUM('за 4міс.19 р.'!J16+'травень 19 р.'!J16)</f>
        <v>0</v>
      </c>
      <c r="K16" s="2">
        <f>SUM('за 4міс.19 р.'!K16+'травень 19 р.'!K16)</f>
        <v>0</v>
      </c>
      <c r="L16" s="2">
        <f>SUM('за 4міс.19 р.'!L16+'травень 19 р.'!L16)</f>
        <v>0</v>
      </c>
      <c r="M16" s="2">
        <f>SUM('за 4міс.19 р.'!M16+'травень 19 р.'!M16)</f>
        <v>0</v>
      </c>
      <c r="N16" s="2">
        <f>SUM('за 4міс.19 р.'!N16+'травень 19 р.'!N16)</f>
        <v>1601.48</v>
      </c>
      <c r="O16" s="2">
        <f>SUM('за 4міс.19 р.'!O16+'травень 19 р.'!O16)</f>
        <v>116177.04999999999</v>
      </c>
      <c r="P16" s="2">
        <f>SUM('за 4міс.19 р.'!P16+'травень 19 р.'!P16)</f>
        <v>0</v>
      </c>
      <c r="Q16" s="2">
        <f>SUM('за 4міс.19 р.'!Q16+'травень 19 р.'!Q16)</f>
        <v>0</v>
      </c>
      <c r="R16" s="2">
        <f>SUM('за 4міс.19 р.'!R16+'травень 19 р.'!R16)</f>
        <v>15840.06</v>
      </c>
      <c r="S16" s="2">
        <f>SUM('за 4міс.19 р.'!S16+'травень 19 р.'!S16)</f>
        <v>100336.98999999999</v>
      </c>
      <c r="T16" s="2">
        <f>SUM('за 4міс.19 р.'!T16+'травень 19 р.'!T16)</f>
        <v>0</v>
      </c>
      <c r="U16" s="2">
        <f>SUM('за 4міс.19 р.'!U16+'травень 19 р.'!U16)</f>
        <v>0</v>
      </c>
      <c r="V16" s="2">
        <f>SUM('за 4міс.19 р.'!V16+'травень 19 р.'!V16)</f>
        <v>0</v>
      </c>
      <c r="W16" s="2">
        <f>SUM('за 4міс.19 р.'!W16+'травень 19 р.'!W16)</f>
        <v>0</v>
      </c>
      <c r="X16" s="2">
        <f>SUM('за 4міс.19 р.'!X16+'травень 19 р.'!X16)</f>
        <v>688863.02</v>
      </c>
    </row>
    <row r="17" spans="1:24" ht="12.75">
      <c r="A17" s="30" t="s">
        <v>13</v>
      </c>
      <c r="B17" s="2">
        <f>SUM('за 4міс.19 р.'!B17+'травень 19 р.'!B17)</f>
        <v>746626.6000000001</v>
      </c>
      <c r="C17" s="2">
        <f>SUM('за 4міс.19 р.'!C17+'травень 19 р.'!C17)</f>
        <v>204368.03999999998</v>
      </c>
      <c r="D17" s="2">
        <f>SUM('за 4міс.19 р.'!D17+'травень 19 р.'!D17)</f>
        <v>950994.6400000001</v>
      </c>
      <c r="E17" s="2">
        <f>SUM('за 4міс.19 р.'!E17+'травень 19 р.'!E17)</f>
        <v>209255.30999999997</v>
      </c>
      <c r="F17" s="2">
        <f>SUM('за 4міс.19 р.'!F17+'травень 19 р.'!F17)</f>
        <v>363929.57</v>
      </c>
      <c r="G17" s="2">
        <f>SUM('за 4міс.19 р.'!G17+'травень 19 р.'!G17)</f>
        <v>28583.5</v>
      </c>
      <c r="H17" s="2">
        <f>SUM('за 4міс.19 р.'!H17+'травень 19 р.'!H17)</f>
        <v>36215.590000000004</v>
      </c>
      <c r="I17" s="2">
        <f>SUM('за 4міс.19 р.'!I17+'травень 19 р.'!I17)</f>
        <v>14978.189999999999</v>
      </c>
      <c r="J17" s="2">
        <f>SUM('за 4міс.19 р.'!J17+'травень 19 р.'!J17)</f>
        <v>0</v>
      </c>
      <c r="K17" s="2">
        <f>SUM('за 4міс.19 р.'!K17+'травень 19 р.'!K17)</f>
        <v>0</v>
      </c>
      <c r="L17" s="2">
        <f>SUM('за 4міс.19 р.'!L17+'травень 19 р.'!L17)</f>
        <v>0</v>
      </c>
      <c r="M17" s="2">
        <f>SUM('за 4міс.19 р.'!M17+'травень 19 р.'!M17)</f>
        <v>0</v>
      </c>
      <c r="N17" s="2">
        <f>SUM('за 4міс.19 р.'!N17+'травень 19 р.'!N17)</f>
        <v>2361.09</v>
      </c>
      <c r="O17" s="2">
        <f>SUM('за 4міс.19 р.'!O17+'травень 19 р.'!O17)</f>
        <v>281791.2</v>
      </c>
      <c r="P17" s="2">
        <f>SUM('за 4міс.19 р.'!P17+'травень 19 р.'!P17)</f>
        <v>0</v>
      </c>
      <c r="Q17" s="2">
        <f>SUM('за 4міс.19 р.'!Q17+'травень 19 р.'!Q17)</f>
        <v>0</v>
      </c>
      <c r="R17" s="2">
        <f>SUM('за 4міс.19 р.'!R17+'травень 19 р.'!R17)</f>
        <v>22413.99</v>
      </c>
      <c r="S17" s="2">
        <f>SUM('за 4міс.19 р.'!S17+'травень 19 р.'!S17)</f>
        <v>259377.21000000002</v>
      </c>
      <c r="T17" s="2">
        <f>SUM('за 4міс.19 р.'!T17+'травень 19 р.'!T17)</f>
        <v>0</v>
      </c>
      <c r="U17" s="2">
        <f>SUM('за 4міс.19 р.'!U17+'травень 19 р.'!U17)</f>
        <v>0</v>
      </c>
      <c r="V17" s="2">
        <f>SUM('за 4міс.19 р.'!V17+'травень 19 р.'!V17)</f>
        <v>0</v>
      </c>
      <c r="W17" s="2">
        <f>SUM('за 4міс.19 р.'!W17+'травень 19 р.'!W17)</f>
        <v>0</v>
      </c>
      <c r="X17" s="2">
        <f>SUM('за 4міс.19 р.'!X17+'травень 19 р.'!X17)</f>
        <v>1524179.5200000003</v>
      </c>
    </row>
    <row r="18" spans="1:24" ht="12.75">
      <c r="A18" s="30" t="s">
        <v>24</v>
      </c>
      <c r="B18" s="2">
        <f>SUM('за 4міс.19 р.'!B18+'травень 19 р.'!B18)</f>
        <v>820642.06</v>
      </c>
      <c r="C18" s="2">
        <f>SUM('за 4міс.19 р.'!C18+'травень 19 р.'!C18)</f>
        <v>229400.80000000002</v>
      </c>
      <c r="D18" s="2">
        <f>SUM('за 4міс.19 р.'!D18+'травень 19 р.'!D18)</f>
        <v>1050042.86</v>
      </c>
      <c r="E18" s="2">
        <f>SUM('за 4міс.19 р.'!E18+'травень 19 р.'!E18)</f>
        <v>231022.66</v>
      </c>
      <c r="F18" s="2">
        <f>SUM('за 4міс.19 р.'!F18+'травень 19 р.'!F18)</f>
        <v>669208.53</v>
      </c>
      <c r="G18" s="2">
        <f>SUM('за 4міс.19 р.'!G18+'травень 19 р.'!G18)</f>
        <v>75373.5</v>
      </c>
      <c r="H18" s="2">
        <f>SUM('за 4міс.19 р.'!H18+'травень 19 р.'!H18)</f>
        <v>18397.99</v>
      </c>
      <c r="I18" s="2">
        <f>SUM('за 4міс.19 р.'!I18+'травень 19 р.'!I18)</f>
        <v>9377.05</v>
      </c>
      <c r="J18" s="2">
        <f>SUM('за 4міс.19 р.'!J18+'травень 19 р.'!J18)</f>
        <v>0</v>
      </c>
      <c r="K18" s="2">
        <f>SUM('за 4міс.19 р.'!K18+'травень 19 р.'!K18)</f>
        <v>0</v>
      </c>
      <c r="L18" s="2">
        <f>SUM('за 4міс.19 р.'!L18+'травень 19 р.'!L18)</f>
        <v>0</v>
      </c>
      <c r="M18" s="2">
        <f>SUM('за 4міс.19 р.'!M18+'травень 19 р.'!M18)</f>
        <v>0</v>
      </c>
      <c r="N18" s="2">
        <f>SUM('за 4міс.19 р.'!N18+'травень 19 р.'!N18)</f>
        <v>1731.64</v>
      </c>
      <c r="O18" s="2">
        <f>SUM('за 4міс.19 р.'!O18+'травень 19 р.'!O18)</f>
        <v>564328.35</v>
      </c>
      <c r="P18" s="2">
        <f>SUM('за 4міс.19 р.'!P18+'травень 19 р.'!P18)</f>
        <v>515700</v>
      </c>
      <c r="Q18" s="2">
        <f>SUM('за 4міс.19 р.'!Q18+'травень 19 р.'!Q18)</f>
        <v>0</v>
      </c>
      <c r="R18" s="2">
        <f>SUM('за 4міс.19 р.'!R18+'травень 19 р.'!R18)</f>
        <v>48628.35</v>
      </c>
      <c r="S18" s="2">
        <f>SUM('за 4міс.19 р.'!S18+'травень 19 р.'!S18)</f>
        <v>0</v>
      </c>
      <c r="T18" s="2">
        <f>SUM('за 4міс.19 р.'!T18+'травень 19 р.'!T18)</f>
        <v>0</v>
      </c>
      <c r="U18" s="2">
        <f>SUM('за 4міс.19 р.'!U18+'травень 19 р.'!U18)</f>
        <v>0</v>
      </c>
      <c r="V18" s="2">
        <f>SUM('за 4міс.19 р.'!V18+'травень 19 р.'!V18)</f>
        <v>0</v>
      </c>
      <c r="W18" s="2">
        <f>SUM('за 4міс.19 р.'!W18+'травень 19 р.'!W18)</f>
        <v>0</v>
      </c>
      <c r="X18" s="2">
        <f>SUM('за 4міс.19 р.'!X18+'травень 19 р.'!X18)</f>
        <v>1950274.0499999998</v>
      </c>
    </row>
    <row r="19" spans="1:24" ht="12.75">
      <c r="A19" s="30" t="s">
        <v>14</v>
      </c>
      <c r="B19" s="2">
        <f>SUM('за 4міс.19 р.'!B19+'травень 19 р.'!B19)</f>
        <v>686394.2</v>
      </c>
      <c r="C19" s="2">
        <f>SUM('за 4міс.19 р.'!C19+'травень 19 р.'!C19)</f>
        <v>161131.6</v>
      </c>
      <c r="D19" s="2">
        <f>SUM('за 4міс.19 р.'!D19+'травень 19 р.'!D19)</f>
        <v>847525.7999999999</v>
      </c>
      <c r="E19" s="2">
        <f>SUM('за 4міс.19 р.'!E19+'травень 19 р.'!E19)</f>
        <v>186469.33000000002</v>
      </c>
      <c r="F19" s="2">
        <f>SUM('за 4міс.19 р.'!F19+'травень 19 р.'!F19)</f>
        <v>244614.12</v>
      </c>
      <c r="G19" s="2">
        <f>SUM('за 4міс.19 р.'!G19+'травень 19 р.'!G19)</f>
        <v>51030.84</v>
      </c>
      <c r="H19" s="2">
        <f>SUM('за 4міс.19 р.'!H19+'травень 19 р.'!H19)</f>
        <v>22116.420000000002</v>
      </c>
      <c r="I19" s="2">
        <f>SUM('за 4міс.19 р.'!I19+'травень 19 р.'!I19)</f>
        <v>8853.41</v>
      </c>
      <c r="J19" s="2">
        <f>SUM('за 4міс.19 р.'!J19+'травень 19 р.'!J19)</f>
        <v>0</v>
      </c>
      <c r="K19" s="2">
        <f>SUM('за 4міс.19 р.'!K19+'травень 19 р.'!K19)</f>
        <v>0</v>
      </c>
      <c r="L19" s="2">
        <f>SUM('за 4міс.19 р.'!L19+'травень 19 р.'!L19)</f>
        <v>0</v>
      </c>
      <c r="M19" s="2">
        <f>SUM('за 4міс.19 р.'!M19+'травень 19 р.'!M19)</f>
        <v>0</v>
      </c>
      <c r="N19" s="2">
        <f>SUM('за 4міс.19 р.'!N19+'травень 19 р.'!N19)</f>
        <v>1706.3899999999999</v>
      </c>
      <c r="O19" s="2">
        <f>SUM('за 4міс.19 р.'!O19+'травень 19 р.'!O19)</f>
        <v>160907.06</v>
      </c>
      <c r="P19" s="2">
        <f>SUM('за 4міс.19 р.'!P19+'травень 19 р.'!P19)</f>
        <v>0</v>
      </c>
      <c r="Q19" s="2">
        <f>SUM('за 4міс.19 р.'!Q19+'травень 19 р.'!Q19)</f>
        <v>0</v>
      </c>
      <c r="R19" s="2">
        <f>SUM('за 4міс.19 р.'!R19+'травень 19 р.'!R19)</f>
        <v>20182.370000000003</v>
      </c>
      <c r="S19" s="2">
        <f>SUM('за 4міс.19 р.'!S19+'травень 19 р.'!S19)</f>
        <v>2245.94</v>
      </c>
      <c r="T19" s="2">
        <f>SUM('за 4міс.19 р.'!T19+'травень 19 р.'!T19)</f>
        <v>138478.75</v>
      </c>
      <c r="U19" s="2">
        <f>SUM('за 4міс.19 р.'!U19+'травень 19 р.'!U19)</f>
        <v>0</v>
      </c>
      <c r="V19" s="2">
        <f>SUM('за 4міс.19 р.'!V19+'травень 19 р.'!V19)</f>
        <v>0</v>
      </c>
      <c r="W19" s="2">
        <f>SUM('за 4міс.19 р.'!W19+'травень 19 р.'!W19)</f>
        <v>0</v>
      </c>
      <c r="X19" s="2">
        <f>SUM('за 4міс.19 р.'!X19+'травень 19 р.'!X19)</f>
        <v>1278609.25</v>
      </c>
    </row>
    <row r="20" spans="1:24" ht="12.75">
      <c r="A20" s="30" t="s">
        <v>15</v>
      </c>
      <c r="B20" s="2">
        <f>SUM('за 4міс.19 р.'!B20+'травень 19 р.'!B20)</f>
        <v>870005.85</v>
      </c>
      <c r="C20" s="2">
        <f>SUM('за 4міс.19 р.'!C20+'травень 19 р.'!C20)</f>
        <v>294310.64999999997</v>
      </c>
      <c r="D20" s="2">
        <f>SUM('за 4міс.19 р.'!D20+'травень 19 р.'!D20)</f>
        <v>1164316.5</v>
      </c>
      <c r="E20" s="2">
        <f>SUM('за 4міс.19 р.'!E20+'травень 19 р.'!E20)</f>
        <v>256104.86</v>
      </c>
      <c r="F20" s="2">
        <f>SUM('за 4міс.19 р.'!F20+'травень 19 р.'!F20)</f>
        <v>256116.03999999998</v>
      </c>
      <c r="G20" s="2">
        <f>SUM('за 4міс.19 р.'!G20+'травень 19 р.'!G20)</f>
        <v>28458.5</v>
      </c>
      <c r="H20" s="2">
        <f>SUM('за 4міс.19 р.'!H20+'травень 19 р.'!H20)</f>
        <v>39509.630000000005</v>
      </c>
      <c r="I20" s="2">
        <f>SUM('за 4міс.19 р.'!I20+'травень 19 р.'!I20)</f>
        <v>11988.32</v>
      </c>
      <c r="J20" s="2">
        <f>SUM('за 4міс.19 р.'!J20+'травень 19 р.'!J20)</f>
        <v>0</v>
      </c>
      <c r="K20" s="2">
        <f>SUM('за 4міс.19 р.'!K20+'травень 19 р.'!K20)</f>
        <v>0</v>
      </c>
      <c r="L20" s="2">
        <f>SUM('за 4міс.19 р.'!L20+'травень 19 р.'!L20)</f>
        <v>0</v>
      </c>
      <c r="M20" s="2">
        <f>SUM('за 4міс.19 р.'!M20+'травень 19 р.'!M20)</f>
        <v>0</v>
      </c>
      <c r="N20" s="2">
        <f>SUM('за 4міс.19 р.'!N20+'травень 19 р.'!N20)</f>
        <v>2014.16</v>
      </c>
      <c r="O20" s="2">
        <f>SUM('за 4міс.19 р.'!O20+'травень 19 р.'!O20)</f>
        <v>174145.43</v>
      </c>
      <c r="P20" s="2">
        <f>SUM('за 4міс.19 р.'!P20+'травень 19 р.'!P20)</f>
        <v>0</v>
      </c>
      <c r="Q20" s="2">
        <f>SUM('за 4міс.19 р.'!Q20+'травень 19 р.'!Q20)</f>
        <v>3080</v>
      </c>
      <c r="R20" s="2">
        <f>SUM('за 4міс.19 р.'!R20+'травень 19 р.'!R20)</f>
        <v>19639.52</v>
      </c>
      <c r="S20" s="2">
        <f>SUM('за 4міс.19 р.'!S20+'травень 19 р.'!S20)</f>
        <v>151425.91</v>
      </c>
      <c r="T20" s="2">
        <f>SUM('за 4міс.19 р.'!T20+'травень 19 р.'!T20)</f>
        <v>0</v>
      </c>
      <c r="U20" s="2">
        <f>SUM('за 4міс.19 р.'!U20+'травень 19 р.'!U20)</f>
        <v>0</v>
      </c>
      <c r="V20" s="2">
        <f>SUM('за 4міс.19 р.'!V20+'травень 19 р.'!V20)</f>
        <v>0</v>
      </c>
      <c r="W20" s="2">
        <f>SUM('за 4міс.19 р.'!W20+'травень 19 р.'!W20)</f>
        <v>0</v>
      </c>
      <c r="X20" s="2">
        <f>SUM('за 4міс.19 р.'!X20+'травень 19 р.'!X20)</f>
        <v>1676537.4000000004</v>
      </c>
    </row>
    <row r="21" spans="1:24" ht="12.75">
      <c r="A21" s="34" t="s">
        <v>38</v>
      </c>
      <c r="B21" s="2">
        <f>SUM('за 4міс.19 р.'!B21+'травень 19 р.'!B21)</f>
        <v>322503.53</v>
      </c>
      <c r="C21" s="2">
        <f>SUM('за 4міс.19 р.'!C21+'травень 19 р.'!C21)</f>
        <v>119770.12000000001</v>
      </c>
      <c r="D21" s="2">
        <f>SUM('за 4міс.19 р.'!D21+'травень 19 р.'!D21)</f>
        <v>442273.65</v>
      </c>
      <c r="E21" s="2">
        <f>SUM('за 4міс.19 р.'!E21+'травень 19 р.'!E21)</f>
        <v>97326.09999999999</v>
      </c>
      <c r="F21" s="2">
        <f>SUM('за 4міс.19 р.'!F21+'травень 19 р.'!F21)</f>
        <v>351103.61000000004</v>
      </c>
      <c r="G21" s="2">
        <f>SUM('за 4міс.19 р.'!G21+'травень 19 р.'!G21)</f>
        <v>2599.2</v>
      </c>
      <c r="H21" s="2">
        <f>SUM('за 4міс.19 р.'!H21+'травень 19 р.'!H21)</f>
        <v>16309.92</v>
      </c>
      <c r="I21" s="2">
        <f>SUM('за 4міс.19 р.'!I21+'травень 19 р.'!I21)</f>
        <v>26256.03</v>
      </c>
      <c r="J21" s="2">
        <f>SUM('за 4міс.19 р.'!J21+'травень 19 р.'!J21)</f>
        <v>368.22</v>
      </c>
      <c r="K21" s="2">
        <f>SUM('за 4міс.19 р.'!K21+'травень 19 р.'!K21)</f>
        <v>0</v>
      </c>
      <c r="L21" s="2">
        <f>SUM('за 4міс.19 р.'!L21+'травень 19 р.'!L21)</f>
        <v>0</v>
      </c>
      <c r="M21" s="2">
        <f>SUM('за 4міс.19 р.'!M21+'травень 19 р.'!M21)</f>
        <v>0</v>
      </c>
      <c r="N21" s="2">
        <f>SUM('за 4міс.19 р.'!N21+'травень 19 р.'!N21)</f>
        <v>720</v>
      </c>
      <c r="O21" s="2">
        <f>SUM('за 4міс.19 р.'!O21+'травень 19 р.'!O21)</f>
        <v>305218.46</v>
      </c>
      <c r="P21" s="2">
        <f>SUM('за 4міс.19 р.'!P21+'травень 19 р.'!P21)</f>
        <v>0</v>
      </c>
      <c r="Q21" s="2">
        <f>SUM('за 4міс.19 р.'!Q21+'травень 19 р.'!Q21)</f>
        <v>0</v>
      </c>
      <c r="R21" s="2">
        <f>SUM('за 4міс.19 р.'!R21+'травень 19 р.'!R21)</f>
        <v>37960.79</v>
      </c>
      <c r="S21" s="2">
        <f>SUM('за 4міс.19 р.'!S21+'травень 19 р.'!S21)</f>
        <v>267257.67</v>
      </c>
      <c r="T21" s="2">
        <f>SUM('за 4міс.19 р.'!T21+'травень 19 р.'!T21)</f>
        <v>0</v>
      </c>
      <c r="U21" s="2">
        <f>SUM('за 4міс.19 р.'!U21+'травень 19 р.'!U21)</f>
        <v>0</v>
      </c>
      <c r="V21" s="2">
        <f>SUM('за 4міс.19 р.'!V21+'травень 19 р.'!V21)</f>
        <v>0</v>
      </c>
      <c r="W21" s="2">
        <f>SUM('за 4міс.19 р.'!W21+'травень 19 р.'!W21)</f>
        <v>0</v>
      </c>
      <c r="X21" s="2">
        <f>SUM('за 4міс.19 р.'!X21+'травень 19 р.'!X21)</f>
        <v>890703.36</v>
      </c>
    </row>
    <row r="22" spans="1:24" ht="12.75">
      <c r="A22" s="30" t="s">
        <v>16</v>
      </c>
      <c r="B22" s="2">
        <f>SUM('за 4міс.19 р.'!B22+'травень 19 р.'!B22)</f>
        <v>494927.45</v>
      </c>
      <c r="C22" s="2">
        <f>SUM('за 4міс.19 р.'!C22+'травень 19 р.'!C22)</f>
        <v>64311.7</v>
      </c>
      <c r="D22" s="2">
        <f>SUM('за 4міс.19 р.'!D22+'травень 19 р.'!D22)</f>
        <v>559239.15</v>
      </c>
      <c r="E22" s="2">
        <f>SUM('за 4міс.19 р.'!E22+'травень 19 р.'!E22)</f>
        <v>123034.9</v>
      </c>
      <c r="F22" s="2">
        <f>SUM('за 4міс.19 р.'!F22+'травень 19 р.'!F22)</f>
        <v>187169.41</v>
      </c>
      <c r="G22" s="2">
        <f>SUM('за 4міс.19 р.'!G22+'травень 19 р.'!G22)</f>
        <v>434.5</v>
      </c>
      <c r="H22" s="2">
        <f>SUM('за 4міс.19 р.'!H22+'травень 19 р.'!H22)</f>
        <v>24072.65</v>
      </c>
      <c r="I22" s="2">
        <f>SUM('за 4міс.19 р.'!I22+'травень 19 р.'!I22)</f>
        <v>21731.16</v>
      </c>
      <c r="J22" s="2">
        <f>SUM('за 4міс.19 р.'!J22+'травень 19 р.'!J22)</f>
        <v>0</v>
      </c>
      <c r="K22" s="2">
        <f>SUM('за 4міс.19 р.'!K22+'травень 19 р.'!K22)</f>
        <v>0</v>
      </c>
      <c r="L22" s="2">
        <f>SUM('за 4міс.19 р.'!L22+'травень 19 р.'!L22)</f>
        <v>0</v>
      </c>
      <c r="M22" s="2">
        <f>SUM('за 4міс.19 р.'!M22+'травень 19 р.'!M22)</f>
        <v>0</v>
      </c>
      <c r="N22" s="2">
        <f>SUM('за 4міс.19 р.'!N22+'травень 19 р.'!N22)</f>
        <v>3858.14</v>
      </c>
      <c r="O22" s="2">
        <f>SUM('за 4міс.19 р.'!O22+'травень 19 р.'!O22)</f>
        <v>137072.96000000002</v>
      </c>
      <c r="P22" s="2">
        <f>SUM('за 4міс.19 р.'!P22+'травень 19 р.'!P22)</f>
        <v>0</v>
      </c>
      <c r="Q22" s="2">
        <f>SUM('за 4міс.19 р.'!Q22+'травень 19 р.'!Q22)</f>
        <v>0</v>
      </c>
      <c r="R22" s="2">
        <f>SUM('за 4міс.19 р.'!R22+'травень 19 р.'!R22)</f>
        <v>7929.46</v>
      </c>
      <c r="S22" s="2">
        <f>SUM('за 4міс.19 р.'!S22+'травень 19 р.'!S22)</f>
        <v>129143.5</v>
      </c>
      <c r="T22" s="2">
        <f>SUM('за 4міс.19 р.'!T22+'травень 19 р.'!T22)</f>
        <v>0</v>
      </c>
      <c r="U22" s="2">
        <f>SUM('за 4міс.19 р.'!U22+'травень 19 р.'!U22)</f>
        <v>0</v>
      </c>
      <c r="V22" s="2">
        <f>SUM('за 4міс.19 р.'!V22+'травень 19 р.'!V22)</f>
        <v>0</v>
      </c>
      <c r="W22" s="2">
        <f>SUM('за 4міс.19 р.'!W22+'травень 19 р.'!W22)</f>
        <v>0</v>
      </c>
      <c r="X22" s="2">
        <f>SUM('за 4міс.19 р.'!X22+'травень 19 р.'!X22)</f>
        <v>869443.46</v>
      </c>
    </row>
    <row r="23" spans="1:24" ht="12.75">
      <c r="A23" s="30" t="s">
        <v>17</v>
      </c>
      <c r="B23" s="2">
        <f>SUM('за 4міс.19 р.'!B23+'травень 19 р.'!B23)</f>
        <v>1124768.1600000001</v>
      </c>
      <c r="C23" s="2">
        <f>SUM('за 4міс.19 р.'!C23+'травень 19 р.'!C23)</f>
        <v>301336.44</v>
      </c>
      <c r="D23" s="2">
        <f>SUM('за 4міс.19 р.'!D23+'травень 19 р.'!D23)</f>
        <v>1426104.6</v>
      </c>
      <c r="E23" s="2">
        <f>SUM('за 4міс.19 р.'!E23+'травень 19 р.'!E23)</f>
        <v>313774.13</v>
      </c>
      <c r="F23" s="2">
        <f>SUM('за 4міс.19 р.'!F23+'травень 19 р.'!F23)</f>
        <v>737266.3699999999</v>
      </c>
      <c r="G23" s="2">
        <f>SUM('за 4міс.19 р.'!G23+'травень 19 р.'!G23)</f>
        <v>92483.57999999999</v>
      </c>
      <c r="H23" s="2">
        <f>SUM('за 4міс.19 р.'!H23+'травень 19 р.'!H23)</f>
        <v>83561.55</v>
      </c>
      <c r="I23" s="2">
        <f>SUM('за 4міс.19 р.'!I23+'травень 19 р.'!I23)</f>
        <v>6146.71</v>
      </c>
      <c r="J23" s="2">
        <f>SUM('за 4міс.19 р.'!J23+'травень 19 р.'!J23)</f>
        <v>0</v>
      </c>
      <c r="K23" s="2">
        <f>SUM('за 4міс.19 р.'!K23+'травень 19 р.'!K23)</f>
        <v>0</v>
      </c>
      <c r="L23" s="2">
        <f>SUM('за 4міс.19 р.'!L23+'травень 19 р.'!L23)</f>
        <v>0</v>
      </c>
      <c r="M23" s="2">
        <f>SUM('за 4міс.19 р.'!M23+'травень 19 р.'!M23)</f>
        <v>0</v>
      </c>
      <c r="N23" s="2">
        <f>SUM('за 4міс.19 р.'!N23+'травень 19 р.'!N23)</f>
        <v>1200</v>
      </c>
      <c r="O23" s="2">
        <f>SUM('за 4міс.19 р.'!O23+'травень 19 р.'!O23)</f>
        <v>553874.53</v>
      </c>
      <c r="P23" s="2">
        <f>SUM('за 4міс.19 р.'!P23+'травень 19 р.'!P23)</f>
        <v>515700</v>
      </c>
      <c r="Q23" s="2">
        <f>SUM('за 4міс.19 р.'!Q23+'травень 19 р.'!Q23)</f>
        <v>0</v>
      </c>
      <c r="R23" s="2">
        <f>SUM('за 4міс.19 р.'!R23+'травень 19 р.'!R23)</f>
        <v>38015.869999999995</v>
      </c>
      <c r="S23" s="2">
        <f>SUM('за 4міс.19 р.'!S23+'травень 19 р.'!S23)</f>
        <v>0</v>
      </c>
      <c r="T23" s="2">
        <f>SUM('за 4міс.19 р.'!T23+'травень 19 р.'!T23)</f>
        <v>158.66</v>
      </c>
      <c r="U23" s="2">
        <f>SUM('за 4міс.19 р.'!U23+'травень 19 р.'!U23)</f>
        <v>0</v>
      </c>
      <c r="V23" s="2">
        <f>SUM('за 4міс.19 р.'!V23+'травень 19 р.'!V23)</f>
        <v>0</v>
      </c>
      <c r="W23" s="2">
        <f>SUM('за 4міс.19 р.'!W23+'травень 19 р.'!W23)</f>
        <v>0</v>
      </c>
      <c r="X23" s="2">
        <f>SUM('за 4міс.19 р.'!X23+'травень 19 р.'!X23)</f>
        <v>2477145.1</v>
      </c>
    </row>
    <row r="24" spans="1:24" ht="12.75">
      <c r="A24" s="30" t="s">
        <v>18</v>
      </c>
      <c r="B24" s="2">
        <f>SUM('за 4міс.19 р.'!B24+'травень 19 р.'!B24)</f>
        <v>567534.14</v>
      </c>
      <c r="C24" s="2">
        <f>SUM('за 4міс.19 р.'!C24+'травень 19 р.'!C24)</f>
        <v>161503.12</v>
      </c>
      <c r="D24" s="2">
        <f>SUM('за 4міс.19 р.'!D24+'травень 19 р.'!D24)</f>
        <v>729037.26</v>
      </c>
      <c r="E24" s="2">
        <f>SUM('за 4міс.19 р.'!E24+'травень 19 р.'!E24)</f>
        <v>160401.46</v>
      </c>
      <c r="F24" s="2">
        <f>SUM('за 4міс.19 р.'!F24+'травень 19 р.'!F24)</f>
        <v>177950.06</v>
      </c>
      <c r="G24" s="2">
        <f>SUM('за 4міс.19 р.'!G24+'травень 19 р.'!G24)</f>
        <v>25873.18</v>
      </c>
      <c r="H24" s="2">
        <f>SUM('за 4міс.19 р.'!H24+'травень 19 р.'!H24)</f>
        <v>27622.579999999998</v>
      </c>
      <c r="I24" s="2">
        <f>SUM('за 4міс.19 р.'!I24+'травень 19 р.'!I24)</f>
        <v>17275.559999999998</v>
      </c>
      <c r="J24" s="2">
        <f>SUM('за 4міс.19 р.'!J24+'травень 19 р.'!J24)</f>
        <v>0</v>
      </c>
      <c r="K24" s="2">
        <f>SUM('за 4міс.19 р.'!K24+'травень 19 р.'!K24)</f>
        <v>0</v>
      </c>
      <c r="L24" s="2">
        <f>SUM('за 4міс.19 р.'!L24+'травень 19 р.'!L24)</f>
        <v>0</v>
      </c>
      <c r="M24" s="2">
        <f>SUM('за 4міс.19 р.'!M24+'травень 19 р.'!M24)</f>
        <v>0</v>
      </c>
      <c r="N24" s="2">
        <f>SUM('за 4міс.19 р.'!N24+'травень 19 р.'!N24)</f>
        <v>2561.6</v>
      </c>
      <c r="O24" s="2">
        <f>SUM('за 4міс.19 р.'!O24+'травень 19 р.'!O24)</f>
        <v>104617.14</v>
      </c>
      <c r="P24" s="2">
        <f>SUM('за 4міс.19 р.'!P24+'травень 19 р.'!P24)</f>
        <v>-55996.74</v>
      </c>
      <c r="Q24" s="2">
        <f>SUM('за 4міс.19 р.'!Q24+'травень 19 р.'!Q24)</f>
        <v>0</v>
      </c>
      <c r="R24" s="2">
        <f>SUM('за 4міс.19 р.'!R24+'травень 19 р.'!R24)</f>
        <v>14936.25</v>
      </c>
      <c r="S24" s="2">
        <f>SUM('за 4міс.19 р.'!S24+'травень 19 р.'!S24)</f>
        <v>145677.63</v>
      </c>
      <c r="T24" s="2">
        <f>SUM('за 4міс.19 р.'!T24+'травень 19 р.'!T24)</f>
        <v>0</v>
      </c>
      <c r="U24" s="2">
        <f>SUM('за 4міс.19 р.'!U24+'травень 19 р.'!U24)</f>
        <v>0</v>
      </c>
      <c r="V24" s="2">
        <f>SUM('за 4міс.19 р.'!V24+'травень 19 р.'!V24)</f>
        <v>0</v>
      </c>
      <c r="W24" s="2">
        <f>SUM('за 4міс.19 р.'!W24+'травень 19 р.'!W24)</f>
        <v>0</v>
      </c>
      <c r="X24" s="2">
        <f>SUM('за 4міс.19 р.'!X24+'травень 19 р.'!X24)</f>
        <v>1067388.78</v>
      </c>
    </row>
    <row r="25" spans="1:24" ht="12.75">
      <c r="A25" s="30" t="s">
        <v>27</v>
      </c>
      <c r="B25" s="2">
        <f>SUM('за 4міс.19 р.'!B25+'травень 19 р.'!B25)</f>
        <v>318299.19</v>
      </c>
      <c r="C25" s="2">
        <f>SUM('за 4міс.19 р.'!C25+'травень 19 р.'!C25)</f>
        <v>100525.76000000001</v>
      </c>
      <c r="D25" s="2">
        <f>SUM('за 4міс.19 р.'!D25+'травень 19 р.'!D25)</f>
        <v>418824.95</v>
      </c>
      <c r="E25" s="2">
        <f>SUM('за 4міс.19 р.'!E25+'травень 19 р.'!E25)</f>
        <v>92142.37</v>
      </c>
      <c r="F25" s="2">
        <f>SUM('за 4міс.19 р.'!F25+'травень 19 р.'!F25)</f>
        <v>163325.12000000002</v>
      </c>
      <c r="G25" s="2">
        <f>SUM('за 4міс.19 р.'!G25+'травень 19 р.'!G25)</f>
        <v>434.5</v>
      </c>
      <c r="H25" s="2">
        <f>SUM('за 4міс.19 р.'!H25+'травень 19 р.'!H25)</f>
        <v>14456.6</v>
      </c>
      <c r="I25" s="2">
        <f>SUM('за 4міс.19 р.'!I25+'травень 19 р.'!I25)</f>
        <v>7009.77</v>
      </c>
      <c r="J25" s="2">
        <f>SUM('за 4міс.19 р.'!J25+'травень 19 р.'!J25)</f>
        <v>0</v>
      </c>
      <c r="K25" s="2">
        <f>SUM('за 4міс.19 р.'!K25+'травень 19 р.'!K25)</f>
        <v>0</v>
      </c>
      <c r="L25" s="2">
        <f>SUM('за 4міс.19 р.'!L25+'травень 19 р.'!L25)</f>
        <v>0</v>
      </c>
      <c r="M25" s="2">
        <f>SUM('за 4міс.19 р.'!M25+'травень 19 р.'!M25)</f>
        <v>0</v>
      </c>
      <c r="N25" s="2">
        <f>SUM('за 4міс.19 р.'!N25+'травень 19 р.'!N25)</f>
        <v>1710.58</v>
      </c>
      <c r="O25" s="2">
        <f>SUM('за 4міс.19 р.'!O25+'травень 19 р.'!O25)</f>
        <v>139713.67</v>
      </c>
      <c r="P25" s="2">
        <f>SUM('за 4міс.19 р.'!P25+'травень 19 р.'!P25)</f>
        <v>0</v>
      </c>
      <c r="Q25" s="2">
        <f>SUM('за 4міс.19 р.'!Q25+'травень 19 р.'!Q25)</f>
        <v>0</v>
      </c>
      <c r="R25" s="2">
        <f>SUM('за 4міс.19 р.'!R25+'травень 19 р.'!R25)</f>
        <v>17826.36</v>
      </c>
      <c r="S25" s="2">
        <f>SUM('за 4міс.19 р.'!S25+'травень 19 р.'!S25)</f>
        <v>121887.31</v>
      </c>
      <c r="T25" s="2">
        <f>SUM('за 4міс.19 р.'!T25+'травень 19 р.'!T25)</f>
        <v>0</v>
      </c>
      <c r="U25" s="2">
        <f>SUM('за 4міс.19 р.'!U25+'травень 19 р.'!U25)</f>
        <v>0</v>
      </c>
      <c r="V25" s="2">
        <f>SUM('за 4міс.19 р.'!V25+'травень 19 р.'!V25)</f>
        <v>0</v>
      </c>
      <c r="W25" s="2">
        <f>SUM('за 4міс.19 р.'!W25+'травень 19 р.'!W25)</f>
        <v>0</v>
      </c>
      <c r="X25" s="2">
        <f>SUM('за 4міс.19 р.'!X25+'травень 19 р.'!X25)</f>
        <v>674292.44</v>
      </c>
    </row>
    <row r="26" spans="1:24" ht="12.75">
      <c r="A26" s="30" t="s">
        <v>33</v>
      </c>
      <c r="B26" s="2">
        <f>SUM('за 4міс.19 р.'!B26+'травень 19 р.'!B26)</f>
        <v>101960.01000000001</v>
      </c>
      <c r="C26" s="2">
        <f>SUM('за 4міс.19 р.'!C26+'травень 19 р.'!C26)</f>
        <v>0</v>
      </c>
      <c r="D26" s="2">
        <f>SUM('за 4міс.19 р.'!D26+'травень 19 р.'!D26)</f>
        <v>101960.01000000001</v>
      </c>
      <c r="E26" s="2">
        <f>SUM('за 4міс.19 р.'!E26+'травень 19 р.'!E26)</f>
        <v>22432.07</v>
      </c>
      <c r="F26" s="2">
        <f>SUM('за 4міс.19 р.'!F26+'травень 19 р.'!F26)</f>
        <v>14432.1</v>
      </c>
      <c r="G26" s="2">
        <f>SUM('за 4міс.19 р.'!G26+'травень 19 р.'!G26)</f>
        <v>0</v>
      </c>
      <c r="H26" s="2">
        <f>SUM('за 4міс.19 р.'!H26+'травень 19 р.'!H26)</f>
        <v>14432.1</v>
      </c>
      <c r="I26" s="2">
        <f>SUM('за 4міс.19 р.'!I26+'травень 19 р.'!I26)</f>
        <v>0</v>
      </c>
      <c r="J26" s="2">
        <f>SUM('за 4міс.19 р.'!J26+'травень 19 р.'!J26)</f>
        <v>0</v>
      </c>
      <c r="K26" s="2">
        <f>SUM('за 4міс.19 р.'!K26+'травень 19 р.'!K26)</f>
        <v>0</v>
      </c>
      <c r="L26" s="2">
        <f>SUM('за 4міс.19 р.'!L26+'травень 19 р.'!L26)</f>
        <v>0</v>
      </c>
      <c r="M26" s="2">
        <f>SUM('за 4міс.19 р.'!M26+'травень 19 р.'!M26)</f>
        <v>0</v>
      </c>
      <c r="N26" s="2">
        <f>SUM('за 4міс.19 р.'!N26+'травень 19 р.'!N26)</f>
        <v>0</v>
      </c>
      <c r="O26" s="2">
        <f>SUM('за 4міс.19 р.'!O26+'травень 19 р.'!O26)</f>
        <v>0</v>
      </c>
      <c r="P26" s="2">
        <f>SUM('за 4міс.19 р.'!P26+'травень 19 р.'!P26)</f>
        <v>0</v>
      </c>
      <c r="Q26" s="2">
        <f>SUM('за 4міс.19 р.'!Q26+'травень 19 р.'!Q26)</f>
        <v>0</v>
      </c>
      <c r="R26" s="2">
        <f>SUM('за 4міс.19 р.'!R26+'травень 19 р.'!R26)</f>
        <v>0</v>
      </c>
      <c r="S26" s="2">
        <f>SUM('за 4міс.19 р.'!S26+'травень 19 р.'!S26)</f>
        <v>0</v>
      </c>
      <c r="T26" s="2">
        <f>SUM('за 4міс.19 р.'!T26+'травень 19 р.'!T26)</f>
        <v>0</v>
      </c>
      <c r="U26" s="2">
        <f>SUM('за 4міс.19 р.'!U26+'травень 19 р.'!U26)</f>
        <v>0</v>
      </c>
      <c r="V26" s="2">
        <f>SUM('за 4міс.19 р.'!V26+'травень 19 р.'!V26)</f>
        <v>0</v>
      </c>
      <c r="W26" s="2">
        <f>SUM('за 4міс.19 р.'!W26+'травень 19 р.'!W26)</f>
        <v>0</v>
      </c>
      <c r="X26" s="2">
        <f>SUM('за 4міс.19 р.'!X26+'травень 19 р.'!X26)</f>
        <v>138824.18000000002</v>
      </c>
    </row>
    <row r="27" spans="1:24" ht="12.75">
      <c r="A27" s="30" t="s">
        <v>19</v>
      </c>
      <c r="B27" s="2">
        <f>SUM('за 4міс.19 р.'!B27+'травень 19 р.'!B27)</f>
        <v>386920.21</v>
      </c>
      <c r="C27" s="2">
        <f>SUM('за 4міс.19 р.'!C27+'травень 19 р.'!C27)</f>
        <v>166117.36</v>
      </c>
      <c r="D27" s="2">
        <f>SUM('за 4міс.19 р.'!D27+'травень 19 р.'!D27)</f>
        <v>553037.5700000001</v>
      </c>
      <c r="E27" s="2">
        <f>SUM('за 4міс.19 р.'!E27+'травень 19 р.'!E27)</f>
        <v>121404.43000000001</v>
      </c>
      <c r="F27" s="2">
        <f>SUM('за 4міс.19 р.'!F27+'травень 19 р.'!F27)</f>
        <v>232011.53</v>
      </c>
      <c r="G27" s="2">
        <f>SUM('за 4міс.19 р.'!G27+'травень 19 р.'!G27)</f>
        <v>434.5</v>
      </c>
      <c r="H27" s="2">
        <f>SUM('за 4міс.19 р.'!H27+'травень 19 р.'!H27)</f>
        <v>7148.1</v>
      </c>
      <c r="I27" s="2">
        <f>SUM('за 4міс.19 р.'!I27+'травень 19 р.'!I27)</f>
        <v>10768.3</v>
      </c>
      <c r="J27" s="2">
        <f>SUM('за 4міс.19 р.'!J27+'травень 19 р.'!J27)</f>
        <v>0</v>
      </c>
      <c r="K27" s="2">
        <f>SUM('за 4міс.19 р.'!K27+'травень 19 р.'!K27)</f>
        <v>0</v>
      </c>
      <c r="L27" s="2">
        <f>SUM('за 4міс.19 р.'!L27+'травень 19 р.'!L27)</f>
        <v>0</v>
      </c>
      <c r="M27" s="2">
        <f>SUM('за 4міс.19 р.'!M27+'травень 19 р.'!M27)</f>
        <v>0</v>
      </c>
      <c r="N27" s="2">
        <f>SUM('за 4міс.19 р.'!N27+'травень 19 р.'!N27)</f>
        <v>2077.96</v>
      </c>
      <c r="O27" s="2">
        <f>SUM('за 4міс.19 р.'!O27+'травень 19 р.'!O27)</f>
        <v>211582.66999999998</v>
      </c>
      <c r="P27" s="2">
        <f>SUM('за 4міс.19 р.'!P27+'травень 19 р.'!P27)</f>
        <v>0</v>
      </c>
      <c r="Q27" s="2">
        <f>SUM('за 4міс.19 р.'!Q27+'травень 19 р.'!Q27)</f>
        <v>0</v>
      </c>
      <c r="R27" s="2">
        <f>SUM('за 4міс.19 р.'!R27+'травень 19 р.'!R27)</f>
        <v>21260.510000000002</v>
      </c>
      <c r="S27" s="2">
        <f>SUM('за 4міс.19 р.'!S27+'травень 19 р.'!S27)</f>
        <v>190322.16000000003</v>
      </c>
      <c r="T27" s="2">
        <f>SUM('за 4міс.19 р.'!T27+'травень 19 р.'!T27)</f>
        <v>0</v>
      </c>
      <c r="U27" s="2">
        <f>SUM('за 4міс.19 р.'!U27+'травень 19 р.'!U27)</f>
        <v>0</v>
      </c>
      <c r="V27" s="2">
        <f>SUM('за 4міс.19 р.'!V27+'травень 19 р.'!V27)</f>
        <v>0</v>
      </c>
      <c r="W27" s="2">
        <f>SUM('за 4міс.19 р.'!W27+'травень 19 р.'!W27)</f>
        <v>0</v>
      </c>
      <c r="X27" s="2">
        <f>SUM('за 4міс.19 р.'!X27+'травень 19 р.'!X27)</f>
        <v>906453.5299999999</v>
      </c>
    </row>
    <row r="28" spans="1:24" ht="12.75">
      <c r="A28" s="30" t="s">
        <v>20</v>
      </c>
      <c r="B28" s="2">
        <f>SUM('за 4міс.19 р.'!B28+'травень 19 р.'!B28)</f>
        <v>0</v>
      </c>
      <c r="C28" s="2">
        <f>SUM('за 4міс.19 р.'!C28+'травень 19 р.'!C28)</f>
        <v>0</v>
      </c>
      <c r="D28" s="2">
        <f>SUM('за 4міс.19 р.'!D28+'травень 19 р.'!D28)</f>
        <v>0</v>
      </c>
      <c r="E28" s="2">
        <f>SUM('за 4міс.19 р.'!E28+'травень 19 р.'!E28)</f>
        <v>0</v>
      </c>
      <c r="F28" s="2">
        <f>SUM('за 4міс.19 р.'!F28+'травень 19 р.'!F28)</f>
        <v>0</v>
      </c>
      <c r="G28" s="2">
        <f>SUM('за 4міс.19 р.'!G28+'травень 19 р.'!G28)</f>
        <v>0</v>
      </c>
      <c r="H28" s="2">
        <f>SUM('за 4міс.19 р.'!H28+'травень 19 р.'!H28)</f>
        <v>0</v>
      </c>
      <c r="I28" s="2">
        <f>SUM('за 4міс.19 р.'!I28+'травень 19 р.'!I28)</f>
        <v>0</v>
      </c>
      <c r="J28" s="2">
        <f>SUM('за 4міс.19 р.'!J28+'травень 19 р.'!J28)</f>
        <v>0</v>
      </c>
      <c r="K28" s="2">
        <f>SUM('за 4міс.19 р.'!K28+'травень 19 р.'!K28)</f>
        <v>0</v>
      </c>
      <c r="L28" s="2">
        <f>SUM('за 4міс.19 р.'!L28+'травень 19 р.'!L28)</f>
        <v>0</v>
      </c>
      <c r="M28" s="2">
        <f>SUM('за 4міс.19 р.'!M28+'травень 19 р.'!M28)</f>
        <v>0</v>
      </c>
      <c r="N28" s="2">
        <f>SUM('за 4міс.19 р.'!N28+'травень 19 р.'!N28)</f>
        <v>0</v>
      </c>
      <c r="O28" s="2">
        <f>SUM('за 4міс.19 р.'!O28+'травень 19 р.'!O28)</f>
        <v>0</v>
      </c>
      <c r="P28" s="2">
        <f>SUM('за 4міс.19 р.'!P28+'травень 19 р.'!P28)</f>
        <v>0</v>
      </c>
      <c r="Q28" s="2">
        <f>SUM('за 4міс.19 р.'!Q28+'травень 19 р.'!Q28)</f>
        <v>0</v>
      </c>
      <c r="R28" s="2">
        <f>SUM('за 4міс.19 р.'!R28+'травень 19 р.'!R28)</f>
        <v>0</v>
      </c>
      <c r="S28" s="2">
        <f>SUM('за 4міс.19 р.'!S28+'травень 19 р.'!S28)</f>
        <v>0</v>
      </c>
      <c r="T28" s="2">
        <f>SUM('за 4міс.19 р.'!T28+'травень 19 р.'!T28)</f>
        <v>0</v>
      </c>
      <c r="U28" s="2">
        <f>SUM('за 4міс.19 р.'!U28+'травень 19 р.'!U28)</f>
        <v>0</v>
      </c>
      <c r="V28" s="2">
        <f>SUM('за 4міс.19 р.'!V28+'травень 19 р.'!V28)</f>
        <v>0</v>
      </c>
      <c r="W28" s="2">
        <f>SUM('за 4міс.19 р.'!W28+'травень 19 р.'!W28)</f>
        <v>0</v>
      </c>
      <c r="X28" s="2">
        <f>SUM('за 4міс.19 р.'!X28+'травень 19 р.'!X28)</f>
        <v>0</v>
      </c>
    </row>
    <row r="29" spans="1:24" ht="12.75">
      <c r="A29" s="30" t="s">
        <v>21</v>
      </c>
      <c r="B29" s="2">
        <f>SUM('за 4міс.19 р.'!B29+'травень 19 р.'!B29)</f>
        <v>845465.6100000001</v>
      </c>
      <c r="C29" s="2">
        <f>SUM('за 4міс.19 р.'!C29+'травень 19 р.'!C29)</f>
        <v>148936.5</v>
      </c>
      <c r="D29" s="2">
        <f>SUM('за 4міс.19 р.'!D29+'травень 19 р.'!D29)</f>
        <v>994402.11</v>
      </c>
      <c r="E29" s="2">
        <f>SUM('за 4міс.19 р.'!E29+'травень 19 р.'!E29)</f>
        <v>218780.13999999998</v>
      </c>
      <c r="F29" s="2">
        <f>SUM('за 4міс.19 р.'!F29+'травень 19 р.'!F29)</f>
        <v>612201.48</v>
      </c>
      <c r="G29" s="2">
        <f>SUM('за 4міс.19 р.'!G29+'травень 19 р.'!G29)</f>
        <v>12434.42</v>
      </c>
      <c r="H29" s="2">
        <f>SUM('за 4міс.19 р.'!H29+'травень 19 р.'!H29)</f>
        <v>41467.969999999994</v>
      </c>
      <c r="I29" s="2">
        <f>SUM('за 4міс.19 р.'!I29+'травень 19 р.'!I29)</f>
        <v>3814.4100000000003</v>
      </c>
      <c r="J29" s="2">
        <f>SUM('за 4міс.19 р.'!J29+'травень 19 р.'!J29)</f>
        <v>0</v>
      </c>
      <c r="K29" s="2">
        <f>SUM('за 4міс.19 р.'!K29+'травень 19 р.'!K29)</f>
        <v>0</v>
      </c>
      <c r="L29" s="2">
        <f>SUM('за 4міс.19 р.'!L29+'травень 19 р.'!L29)</f>
        <v>0</v>
      </c>
      <c r="M29" s="2">
        <f>SUM('за 4міс.19 р.'!M29+'травень 19 р.'!M29)</f>
        <v>0</v>
      </c>
      <c r="N29" s="2">
        <f>SUM('за 4міс.19 р.'!N29+'травень 19 р.'!N29)</f>
        <v>3676.01</v>
      </c>
      <c r="O29" s="2">
        <f>SUM('за 4міс.19 р.'!O29+'травень 19 р.'!O29)</f>
        <v>550808.67</v>
      </c>
      <c r="P29" s="2">
        <f>SUM('за 4міс.19 р.'!P29+'травень 19 р.'!P29)</f>
        <v>515700</v>
      </c>
      <c r="Q29" s="2">
        <f>SUM('за 4міс.19 р.'!Q29+'травень 19 р.'!Q29)</f>
        <v>6449.52</v>
      </c>
      <c r="R29" s="2">
        <f>SUM('за 4міс.19 р.'!R29+'травень 19 р.'!R29)</f>
        <v>28659.15</v>
      </c>
      <c r="S29" s="2">
        <f>SUM('за 4міс.19 р.'!S29+'травень 19 р.'!S29)</f>
        <v>0</v>
      </c>
      <c r="T29" s="2">
        <f>SUM('за 4міс.19 р.'!T29+'травень 19 р.'!T29)</f>
        <v>0</v>
      </c>
      <c r="U29" s="2">
        <f>SUM('за 4міс.19 р.'!U29+'травень 19 р.'!U29)</f>
        <v>0</v>
      </c>
      <c r="V29" s="2">
        <f>SUM('за 4міс.19 р.'!V29+'травень 19 р.'!V29)</f>
        <v>0</v>
      </c>
      <c r="W29" s="2">
        <f>SUM('за 4міс.19 р.'!W29+'травень 19 р.'!W29)</f>
        <v>0</v>
      </c>
      <c r="X29" s="2">
        <f>SUM('за 4міс.19 р.'!X29+'травень 19 р.'!X29)</f>
        <v>1825383.73</v>
      </c>
    </row>
    <row r="30" spans="1:24" ht="12.75">
      <c r="A30" s="30" t="s">
        <v>22</v>
      </c>
      <c r="B30" s="2">
        <f>SUM('за 4міс.19 р.'!B30+'травень 19 р.'!B30)</f>
        <v>410487.38</v>
      </c>
      <c r="C30" s="2">
        <f>SUM('за 4міс.19 р.'!C30+'травень 19 р.'!C30)</f>
        <v>110948.54000000001</v>
      </c>
      <c r="D30" s="2">
        <f>SUM('за 4міс.19 р.'!D30+'травень 19 р.'!D30)</f>
        <v>521435.92</v>
      </c>
      <c r="E30" s="2">
        <f>SUM('за 4міс.19 р.'!E30+'травень 19 р.'!E30)</f>
        <v>114741.62999999999</v>
      </c>
      <c r="F30" s="2">
        <f>SUM('за 4міс.19 р.'!F30+'травень 19 р.'!F30)</f>
        <v>200549.31</v>
      </c>
      <c r="G30" s="2">
        <f>SUM('за 4міс.19 р.'!G30+'травень 19 р.'!G30)</f>
        <v>434.5</v>
      </c>
      <c r="H30" s="2">
        <f>SUM('за 4міс.19 р.'!H30+'травень 19 р.'!H30)</f>
        <v>18847.82</v>
      </c>
      <c r="I30" s="2">
        <f>SUM('за 4міс.19 р.'!I30+'травень 19 р.'!I30)</f>
        <v>9953.03</v>
      </c>
      <c r="J30" s="2">
        <f>SUM('за 4міс.19 р.'!J30+'травень 19 р.'!J30)</f>
        <v>378.62</v>
      </c>
      <c r="K30" s="2">
        <f>SUM('за 4міс.19 р.'!K30+'травень 19 р.'!K30)</f>
        <v>0</v>
      </c>
      <c r="L30" s="2">
        <f>SUM('за 4міс.19 р.'!L30+'травень 19 р.'!L30)</f>
        <v>0</v>
      </c>
      <c r="M30" s="2">
        <f>SUM('за 4міс.19 р.'!M30+'травень 19 р.'!M30)</f>
        <v>0</v>
      </c>
      <c r="N30" s="2">
        <f>SUM('за 4міс.19 р.'!N30+'травень 19 р.'!N30)</f>
        <v>0</v>
      </c>
      <c r="O30" s="2">
        <f>SUM('за 4міс.19 р.'!O30+'травень 19 р.'!O30)</f>
        <v>171313.96</v>
      </c>
      <c r="P30" s="2">
        <f>SUM('за 4міс.19 р.'!P30+'травень 19 р.'!P30)</f>
        <v>0</v>
      </c>
      <c r="Q30" s="2">
        <f>SUM('за 4міс.19 р.'!Q30+'травень 19 р.'!Q30)</f>
        <v>0</v>
      </c>
      <c r="R30" s="2">
        <f>SUM('за 4міс.19 р.'!R30+'травень 19 р.'!R30)</f>
        <v>11427.51</v>
      </c>
      <c r="S30" s="2">
        <f>SUM('за 4міс.19 р.'!S30+'травень 19 р.'!S30)</f>
        <v>159886.45</v>
      </c>
      <c r="T30" s="2">
        <f>SUM('за 4міс.19 р.'!T30+'травень 19 р.'!T30)</f>
        <v>0</v>
      </c>
      <c r="U30" s="2">
        <f>SUM('за 4міс.19 р.'!U30+'травень 19 р.'!U30)</f>
        <v>0</v>
      </c>
      <c r="V30" s="2">
        <f>SUM('за 4міс.19 р.'!V30+'травень 19 р.'!V30)</f>
        <v>0</v>
      </c>
      <c r="W30" s="2">
        <f>SUM('за 4міс.19 р.'!W30+'травень 19 р.'!W30)</f>
        <v>0</v>
      </c>
      <c r="X30" s="2">
        <f>SUM('за 4міс.19 р.'!X30+'травень 19 р.'!X30)</f>
        <v>836726.8599999999</v>
      </c>
    </row>
    <row r="31" spans="1:24" ht="12.75">
      <c r="A31" s="30" t="s">
        <v>23</v>
      </c>
      <c r="B31" s="2">
        <f>SUM('за 4міс.19 р.'!B31+'травень 19 р.'!B31)</f>
        <v>919281.23</v>
      </c>
      <c r="C31" s="2">
        <f>SUM('за 4міс.19 р.'!C31+'травень 19 р.'!C31)</f>
        <v>291945.11</v>
      </c>
      <c r="D31" s="2">
        <f>SUM('за 4міс.19 р.'!D31+'травень 19 р.'!D31)</f>
        <v>1211226.34</v>
      </c>
      <c r="E31" s="2">
        <f>SUM('за 4міс.19 р.'!E31+'травень 19 р.'!E31)</f>
        <v>266494.41000000003</v>
      </c>
      <c r="F31" s="2">
        <f>SUM('за 4міс.19 р.'!F31+'травень 19 р.'!F31)</f>
        <v>361494.86000000004</v>
      </c>
      <c r="G31" s="2">
        <f>SUM('за 4міс.19 р.'!G31+'травень 19 р.'!G31)</f>
        <v>72434.85</v>
      </c>
      <c r="H31" s="2">
        <f>SUM('за 4міс.19 р.'!H31+'травень 19 р.'!H31)</f>
        <v>37149.17</v>
      </c>
      <c r="I31" s="2">
        <f>SUM('за 4міс.19 р.'!I31+'травень 19 р.'!I31)</f>
        <v>28593.449999999997</v>
      </c>
      <c r="J31" s="2">
        <f>SUM('за 4міс.19 р.'!J31+'травень 19 р.'!J31)</f>
        <v>378.62</v>
      </c>
      <c r="K31" s="2">
        <f>SUM('за 4міс.19 р.'!K31+'травень 19 р.'!K31)</f>
        <v>0</v>
      </c>
      <c r="L31" s="2">
        <f>SUM('за 4міс.19 р.'!L31+'травень 19 р.'!L31)</f>
        <v>0</v>
      </c>
      <c r="M31" s="2">
        <f>SUM('за 4міс.19 р.'!M31+'травень 19 р.'!M31)</f>
        <v>0</v>
      </c>
      <c r="N31" s="2">
        <f>SUM('за 4міс.19 р.'!N31+'травень 19 р.'!N31)</f>
        <v>5576.34</v>
      </c>
      <c r="O31" s="2">
        <f>SUM('за 4міс.19 р.'!O31+'травень 19 р.'!O31)</f>
        <v>217741.05</v>
      </c>
      <c r="P31" s="2">
        <f>SUM('за 4міс.19 р.'!P31+'травень 19 р.'!P31)</f>
        <v>0</v>
      </c>
      <c r="Q31" s="2">
        <f>SUM('за 4міс.19 р.'!Q31+'травень 19 р.'!Q31)</f>
        <v>0</v>
      </c>
      <c r="R31" s="2">
        <f>SUM('за 4міс.19 р.'!R31+'травень 19 р.'!R31)</f>
        <v>50401.05</v>
      </c>
      <c r="S31" s="2">
        <f>SUM('за 4міс.19 р.'!S31+'травень 19 р.'!S31)</f>
        <v>167340</v>
      </c>
      <c r="T31" s="2">
        <f>SUM('за 4міс.19 р.'!T31+'травень 19 р.'!T31)</f>
        <v>0</v>
      </c>
      <c r="U31" s="2">
        <f>SUM('за 4міс.19 р.'!U31+'травень 19 р.'!U31)</f>
        <v>0</v>
      </c>
      <c r="V31" s="2">
        <f>SUM('за 4міс.19 р.'!V31+'травень 19 р.'!V31)</f>
        <v>0</v>
      </c>
      <c r="W31" s="2">
        <f>SUM('за 4міс.19 р.'!W31+'травень 19 р.'!W31)</f>
        <v>0</v>
      </c>
      <c r="X31" s="2">
        <f>SUM('за 4міс.19 р.'!X31+'травень 19 р.'!X31)</f>
        <v>1839215.61</v>
      </c>
    </row>
    <row r="32" spans="1:24" ht="12.75">
      <c r="A32" s="34"/>
      <c r="B32" s="2">
        <f>SUM('за 4міс.19 р.'!B32+'травень 19 р.'!B32)</f>
        <v>0</v>
      </c>
      <c r="C32" s="2">
        <f>SUM('за 4міс.19 р.'!C32+'травень 19 р.'!C32)</f>
        <v>0</v>
      </c>
      <c r="D32" s="2">
        <f>SUM('за 4міс.19 р.'!D32+'травень 19 р.'!D32)</f>
        <v>0</v>
      </c>
      <c r="E32" s="2">
        <f>SUM('за 4міс.19 р.'!E32+'травень 19 р.'!E32)</f>
        <v>0</v>
      </c>
      <c r="F32" s="2">
        <f>SUM('за 4міс.19 р.'!F32+'травень 19 р.'!F32)</f>
        <v>0</v>
      </c>
      <c r="G32" s="2">
        <f>SUM('за 4міс.19 р.'!G32+'травень 19 р.'!G32)</f>
        <v>0</v>
      </c>
      <c r="H32" s="2">
        <f>SUM('за 4міс.19 р.'!H32+'травень 19 р.'!H32)</f>
        <v>0</v>
      </c>
      <c r="I32" s="2">
        <f>SUM('за 4міс.19 р.'!I32+'травень 19 р.'!I32)</f>
        <v>0</v>
      </c>
      <c r="J32" s="2">
        <f>SUM('за 4міс.19 р.'!J32+'травень 19 р.'!J32)</f>
        <v>0</v>
      </c>
      <c r="K32" s="2">
        <f>SUM('за 4міс.19 р.'!K32+'травень 19 р.'!K32)</f>
        <v>0</v>
      </c>
      <c r="L32" s="2">
        <f>SUM('за 4міс.19 р.'!L32+'травень 19 р.'!L32)</f>
        <v>0</v>
      </c>
      <c r="M32" s="2">
        <f>SUM('за 4міс.19 р.'!M32+'травень 19 р.'!M32)</f>
        <v>0</v>
      </c>
      <c r="N32" s="2">
        <f>SUM('за 4міс.19 р.'!N32+'травень 19 р.'!N32)</f>
        <v>0</v>
      </c>
      <c r="O32" s="2">
        <f>SUM('за 4міс.19 р.'!O32+'травень 19 р.'!O32)</f>
        <v>0</v>
      </c>
      <c r="P32" s="2">
        <f>SUM('за 4міс.19 р.'!P32+'травень 19 р.'!P32)</f>
        <v>0</v>
      </c>
      <c r="Q32" s="2">
        <f>SUM('за 4міс.19 р.'!Q32+'травень 19 р.'!Q32)</f>
        <v>0</v>
      </c>
      <c r="R32" s="2">
        <f>SUM('за 4міс.19 р.'!R32+'травень 19 р.'!R32)</f>
        <v>0</v>
      </c>
      <c r="S32" s="2">
        <f>SUM('за 4міс.19 р.'!S32+'травень 19 р.'!S32)</f>
        <v>0</v>
      </c>
      <c r="T32" s="2">
        <f>SUM('за 4міс.19 р.'!T32+'травень 19 р.'!T32)</f>
        <v>0</v>
      </c>
      <c r="U32" s="2">
        <f>SUM('за 4міс.19 р.'!U32+'травень 19 р.'!U32)</f>
        <v>0</v>
      </c>
      <c r="V32" s="2">
        <f>SUM('за 4міс.19 р.'!V32+'травень 19 р.'!V32)</f>
        <v>0</v>
      </c>
      <c r="W32" s="2">
        <f>SUM('за 4міс.19 р.'!W32+'травень 19 р.'!W32)</f>
        <v>0</v>
      </c>
      <c r="X32" s="2">
        <f>SUM('за 4міс.19 р.'!X32+'травень 19 р.'!X32)</f>
        <v>0</v>
      </c>
    </row>
    <row r="33" spans="1:24" ht="12.75">
      <c r="A33" s="34"/>
      <c r="B33" s="2">
        <f>SUM('за 4міс.19 р.'!B33+'травень 19 р.'!B33)</f>
        <v>0</v>
      </c>
      <c r="C33" s="2">
        <f>SUM('за 4міс.19 р.'!C33+'травень 19 р.'!C33)</f>
        <v>0</v>
      </c>
      <c r="D33" s="2">
        <f>SUM('за 4міс.19 р.'!D33+'травень 19 р.'!D33)</f>
        <v>0</v>
      </c>
      <c r="E33" s="2">
        <f>SUM('за 4міс.19 р.'!E33+'травень 19 р.'!E33)</f>
        <v>0</v>
      </c>
      <c r="F33" s="2">
        <f>SUM('за 4міс.19 р.'!F33+'травень 19 р.'!F33)</f>
        <v>0</v>
      </c>
      <c r="G33" s="2">
        <f>SUM('за 4міс.19 р.'!G33+'травень 19 р.'!G33)</f>
        <v>0</v>
      </c>
      <c r="H33" s="2">
        <f>SUM('за 4міс.19 р.'!H33+'травень 19 р.'!H33)</f>
        <v>0</v>
      </c>
      <c r="I33" s="2">
        <f>SUM('за 4міс.19 р.'!I33+'травень 19 р.'!I33)</f>
        <v>0</v>
      </c>
      <c r="J33" s="2">
        <f>SUM('за 4міс.19 р.'!J33+'травень 19 р.'!J33)</f>
        <v>0</v>
      </c>
      <c r="K33" s="2">
        <f>SUM('за 4міс.19 р.'!K33+'травень 19 р.'!K33)</f>
        <v>0</v>
      </c>
      <c r="L33" s="2">
        <f>SUM('за 4міс.19 р.'!L33+'травень 19 р.'!L33)</f>
        <v>0</v>
      </c>
      <c r="M33" s="2">
        <f>SUM('за 4міс.19 р.'!M33+'травень 19 р.'!M33)</f>
        <v>0</v>
      </c>
      <c r="N33" s="2">
        <f>SUM('за 4міс.19 р.'!N33+'травень 19 р.'!N33)</f>
        <v>0</v>
      </c>
      <c r="O33" s="2">
        <f>SUM('за 4міс.19 р.'!O33+'травень 19 р.'!O33)</f>
        <v>0</v>
      </c>
      <c r="P33" s="2">
        <f>SUM('за 4міс.19 р.'!P33+'травень 19 р.'!P33)</f>
        <v>0</v>
      </c>
      <c r="Q33" s="2">
        <f>SUM('за 4міс.19 р.'!Q33+'травень 19 р.'!Q33)</f>
        <v>0</v>
      </c>
      <c r="R33" s="2">
        <f>SUM('за 4міс.19 р.'!R33+'травень 19 р.'!R33)</f>
        <v>0</v>
      </c>
      <c r="S33" s="2">
        <f>SUM('за 4міс.19 р.'!S33+'травень 19 р.'!S33)</f>
        <v>0</v>
      </c>
      <c r="T33" s="2">
        <f>SUM('за 4міс.19 р.'!T33+'травень 19 р.'!T33)</f>
        <v>0</v>
      </c>
      <c r="U33" s="2">
        <f>SUM('за 4міс.19 р.'!U33+'травень 19 р.'!U33)</f>
        <v>0</v>
      </c>
      <c r="V33" s="2">
        <f>SUM('за 4міс.19 р.'!V33+'травень 19 р.'!V33)</f>
        <v>0</v>
      </c>
      <c r="W33" s="2">
        <f>SUM('за 4міс.19 р.'!W33+'травень 19 р.'!W33)</f>
        <v>0</v>
      </c>
      <c r="X33" s="2">
        <f>SUM('за 4міс.19 р.'!X33+'травень 19 р.'!X33)</f>
        <v>0</v>
      </c>
    </row>
    <row r="34" spans="1:24" ht="12.75">
      <c r="A34" s="34"/>
      <c r="B34" s="2">
        <f>SUM('за 4міс.19 р.'!B34+'травень 19 р.'!B34)</f>
        <v>0</v>
      </c>
      <c r="C34" s="2">
        <f>SUM('за 4міс.19 р.'!C34+'травень 19 р.'!C34)</f>
        <v>0</v>
      </c>
      <c r="D34" s="2">
        <f>SUM('за 4міс.19 р.'!D34+'травень 19 р.'!D34)</f>
        <v>0</v>
      </c>
      <c r="E34" s="2">
        <f>SUM('за 4міс.19 р.'!E34+'травень 19 р.'!E34)</f>
        <v>0</v>
      </c>
      <c r="F34" s="2">
        <f>SUM('за 4міс.19 р.'!F34+'травень 19 р.'!F34)</f>
        <v>0</v>
      </c>
      <c r="G34" s="2">
        <f>SUM('за 4міс.19 р.'!G34+'травень 19 р.'!G34)</f>
        <v>0</v>
      </c>
      <c r="H34" s="2">
        <f>SUM('за 4міс.19 р.'!H34+'травень 19 р.'!H34)</f>
        <v>0</v>
      </c>
      <c r="I34" s="2">
        <f>SUM('за 4міс.19 р.'!I34+'травень 19 р.'!I34)</f>
        <v>0</v>
      </c>
      <c r="J34" s="2">
        <f>SUM('за 4міс.19 р.'!J34+'травень 19 р.'!J34)</f>
        <v>0</v>
      </c>
      <c r="K34" s="2">
        <f>SUM('за 4міс.19 р.'!K34+'травень 19 р.'!K34)</f>
        <v>0</v>
      </c>
      <c r="L34" s="2">
        <f>SUM('за 4міс.19 р.'!L34+'травень 19 р.'!L34)</f>
        <v>0</v>
      </c>
      <c r="M34" s="2">
        <f>SUM('за 4міс.19 р.'!M34+'травень 19 р.'!M34)</f>
        <v>0</v>
      </c>
      <c r="N34" s="2">
        <f>SUM('за 4міс.19 р.'!N34+'травень 19 р.'!N34)</f>
        <v>0</v>
      </c>
      <c r="O34" s="2">
        <f>SUM('за 4міс.19 р.'!O34+'травень 19 р.'!O34)</f>
        <v>0</v>
      </c>
      <c r="P34" s="2">
        <f>SUM('за 4міс.19 р.'!P34+'травень 19 р.'!P34)</f>
        <v>0</v>
      </c>
      <c r="Q34" s="2">
        <f>SUM('за 4міс.19 р.'!Q34+'травень 19 р.'!Q34)</f>
        <v>0</v>
      </c>
      <c r="R34" s="2">
        <f>SUM('за 4міс.19 р.'!R34+'травень 19 р.'!R34)</f>
        <v>0</v>
      </c>
      <c r="S34" s="2">
        <f>SUM('за 4міс.19 р.'!S34+'травень 19 р.'!S34)</f>
        <v>0</v>
      </c>
      <c r="T34" s="2">
        <f>SUM('за 4міс.19 р.'!T34+'травень 19 р.'!T34)</f>
        <v>0</v>
      </c>
      <c r="U34" s="2">
        <f>SUM('за 4міс.19 р.'!U34+'травень 19 р.'!U34)</f>
        <v>0</v>
      </c>
      <c r="V34" s="2">
        <f>SUM('за 4міс.19 р.'!V34+'травень 19 р.'!V34)</f>
        <v>0</v>
      </c>
      <c r="W34" s="2">
        <f>SUM('за 4міс.19 р.'!W34+'травень 19 р.'!W34)</f>
        <v>0</v>
      </c>
      <c r="X34" s="2">
        <f>SUM('за 4міс.19 р.'!X34+'травень 19 р.'!X34)</f>
        <v>0</v>
      </c>
    </row>
    <row r="35" spans="1:24" ht="12.75">
      <c r="A35" s="35"/>
      <c r="B35" s="2">
        <f>SUM('за 4міс.19 р.'!B35+'травень 19 р.'!B35)</f>
        <v>0</v>
      </c>
      <c r="C35" s="2">
        <f>SUM('за 4міс.19 р.'!C35+'травень 19 р.'!C35)</f>
        <v>0</v>
      </c>
      <c r="D35" s="2">
        <f>SUM('за 4міс.19 р.'!D35+'травень 19 р.'!D35)</f>
        <v>0</v>
      </c>
      <c r="E35" s="2">
        <f>SUM('за 4міс.19 р.'!E35+'травень 19 р.'!E35)</f>
        <v>0</v>
      </c>
      <c r="F35" s="2">
        <f>SUM('за 4міс.19 р.'!F35+'травень 19 р.'!F35)</f>
        <v>0</v>
      </c>
      <c r="G35" s="2">
        <f>SUM('за 4міс.19 р.'!G35+'травень 19 р.'!G35)</f>
        <v>0</v>
      </c>
      <c r="H35" s="2">
        <f>SUM('за 4міс.19 р.'!H35+'травень 19 р.'!H35)</f>
        <v>0</v>
      </c>
      <c r="I35" s="2">
        <f>SUM('за 4міс.19 р.'!I35+'травень 19 р.'!I35)</f>
        <v>0</v>
      </c>
      <c r="J35" s="2">
        <f>SUM('за 4міс.19 р.'!J35+'травень 19 р.'!J35)</f>
        <v>0</v>
      </c>
      <c r="K35" s="2">
        <f>SUM('за 4міс.19 р.'!K35+'травень 19 р.'!K35)</f>
        <v>0</v>
      </c>
      <c r="L35" s="2">
        <f>SUM('за 4міс.19 р.'!L35+'травень 19 р.'!L35)</f>
        <v>0</v>
      </c>
      <c r="M35" s="2">
        <f>SUM('за 4міс.19 р.'!M35+'травень 19 р.'!M35)</f>
        <v>0</v>
      </c>
      <c r="N35" s="2">
        <f>SUM('за 4міс.19 р.'!N35+'травень 19 р.'!N35)</f>
        <v>0</v>
      </c>
      <c r="O35" s="2">
        <f>SUM('за 4міс.19 р.'!O35+'травень 19 р.'!O35)</f>
        <v>0</v>
      </c>
      <c r="P35" s="2">
        <f>SUM('за 4міс.19 р.'!P35+'травень 19 р.'!P35)</f>
        <v>0</v>
      </c>
      <c r="Q35" s="2">
        <f>SUM('за 4міс.19 р.'!Q35+'травень 19 р.'!Q35)</f>
        <v>0</v>
      </c>
      <c r="R35" s="2">
        <f>SUM('за 4міс.19 р.'!R35+'травень 19 р.'!R35)</f>
        <v>0</v>
      </c>
      <c r="S35" s="2">
        <f>SUM('за 4міс.19 р.'!S35+'травень 19 р.'!S35)</f>
        <v>0</v>
      </c>
      <c r="T35" s="2">
        <f>SUM('за 4міс.19 р.'!T35+'травень 19 р.'!T35)</f>
        <v>0</v>
      </c>
      <c r="U35" s="2">
        <f>SUM('за 4міс.19 р.'!U35+'травень 19 р.'!U35)</f>
        <v>0</v>
      </c>
      <c r="V35" s="2">
        <f>SUM('за 4міс.19 р.'!V35+'травень 19 р.'!V35)</f>
        <v>0</v>
      </c>
      <c r="W35" s="2">
        <f>SUM('за 4міс.19 р.'!W35+'травень 19 р.'!W35)</f>
        <v>0</v>
      </c>
      <c r="X35" s="2">
        <f>SUM('за 4міс.19 р.'!X35+'травень 19 р.'!X35)</f>
        <v>0</v>
      </c>
    </row>
    <row r="36" spans="1:24" ht="12.75">
      <c r="A36" s="9" t="s">
        <v>6</v>
      </c>
      <c r="B36" s="2">
        <f>SUM('за 4міс.19 р.'!B36+'травень 19 р.'!B36)</f>
        <v>12593633.499999998</v>
      </c>
      <c r="C36" s="2">
        <f>SUM('за 4міс.19 р.'!C36+'травень 19 р.'!C36)</f>
        <v>3581129.6500000004</v>
      </c>
      <c r="D36" s="2">
        <f>SUM('за 4міс.19 р.'!D36+'травень 19 р.'!D36)</f>
        <v>16174763.149999999</v>
      </c>
      <c r="E36" s="2">
        <f>SUM('за 4міс.19 р.'!E36+'травень 19 р.'!E36)</f>
        <v>3558442.39</v>
      </c>
      <c r="F36" s="2">
        <f>SUM('за 4міс.19 р.'!F36+'травень 19 р.'!F36)</f>
        <v>6510017.959999999</v>
      </c>
      <c r="G36" s="2">
        <f>SUM('за 4міс.19 р.'!G36+'травень 19 р.'!G36)</f>
        <v>834973.04</v>
      </c>
      <c r="H36" s="2">
        <f>SUM('за 4міс.19 р.'!H36+'травень 19 р.'!H36)</f>
        <v>638419.43</v>
      </c>
      <c r="I36" s="2">
        <f>SUM('за 4міс.19 р.'!I36+'травень 19 р.'!I36)</f>
        <v>364286.83999999997</v>
      </c>
      <c r="J36" s="2">
        <f>SUM('за 4міс.19 р.'!J36+'травень 19 р.'!J36)</f>
        <v>1125.46</v>
      </c>
      <c r="K36" s="2">
        <f>SUM('за 4міс.19 р.'!K36+'травень 19 р.'!K36)</f>
        <v>0</v>
      </c>
      <c r="L36" s="2">
        <f>SUM('за 4міс.19 р.'!L36+'травень 19 р.'!L36)</f>
        <v>0</v>
      </c>
      <c r="M36" s="2">
        <f>SUM('за 4міс.19 р.'!M36+'травень 19 р.'!M36)</f>
        <v>0</v>
      </c>
      <c r="N36" s="2">
        <f>SUM('за 4міс.19 р.'!N36+'травень 19 р.'!N36)</f>
        <v>44117.03</v>
      </c>
      <c r="O36" s="2">
        <f>SUM('за 4міс.19 р.'!O36+'травень 19 р.'!O36)</f>
        <v>4628221.620000001</v>
      </c>
      <c r="P36" s="2">
        <f>SUM('за 4міс.19 р.'!P36+'травень 19 р.'!P36)</f>
        <v>1486401.76</v>
      </c>
      <c r="Q36" s="2">
        <f>SUM('за 4міс.19 р.'!Q36+'травень 19 р.'!Q36)</f>
        <v>27687.92</v>
      </c>
      <c r="R36" s="2">
        <f>SUM('за 4міс.19 р.'!R36+'травень 19 р.'!R36)</f>
        <v>476525.05000000005</v>
      </c>
      <c r="S36" s="2">
        <f>SUM('за 4міс.19 р.'!S36+'травень 19 р.'!S36)</f>
        <v>2498969.48</v>
      </c>
      <c r="T36" s="2">
        <f>SUM('за 4міс.19 р.'!T36+'травень 19 р.'!T36)</f>
        <v>138637.41</v>
      </c>
      <c r="U36" s="2">
        <f>SUM('за 4міс.19 р.'!U36+'травень 19 р.'!U36)</f>
        <v>0</v>
      </c>
      <c r="V36" s="2">
        <f>SUM('за 4міс.19 р.'!V36+'травень 19 р.'!V36)</f>
        <v>0</v>
      </c>
      <c r="W36" s="2">
        <f>SUM('за 4міс.19 р.'!W36+'травень 19 р.'!W36)</f>
        <v>0</v>
      </c>
      <c r="X36" s="2">
        <f>SUM('за 4міс.19 р.'!X36+'травень 19 р.'!X36)</f>
        <v>26243223.5</v>
      </c>
    </row>
    <row r="37" spans="1:24" ht="12.75">
      <c r="A37" s="9" t="s">
        <v>25</v>
      </c>
      <c r="B37" s="2">
        <f>SUM('за 4міс.19 р.'!B37+'травень 19 р.'!B37)</f>
        <v>16038957.350000001</v>
      </c>
      <c r="C37" s="2">
        <f>SUM('за 4міс.19 р.'!C37+'травень 19 р.'!C37)</f>
        <v>4507383.37</v>
      </c>
      <c r="D37" s="2">
        <f>SUM('за 4міс.19 р.'!D37+'травень 19 р.'!D37)</f>
        <v>20546340.72</v>
      </c>
      <c r="E37" s="2">
        <f>SUM('за 4міс.19 р.'!E37+'травень 19 р.'!E37)</f>
        <v>4520315.9</v>
      </c>
      <c r="F37" s="2">
        <f>SUM('за 4міс.19 р.'!F37+'травень 19 р.'!F37)</f>
        <v>8267547.479999999</v>
      </c>
      <c r="G37" s="2">
        <f>SUM('за 4міс.19 р.'!G37+'травень 19 р.'!G37)</f>
        <v>840554.04</v>
      </c>
      <c r="H37" s="2">
        <f>SUM('за 4міс.19 р.'!H37+'травень 19 р.'!H37)</f>
        <v>906758.5700000001</v>
      </c>
      <c r="I37" s="2">
        <f>SUM('за 4міс.19 р.'!I37+'травень 19 р.'!I37)</f>
        <v>402527.75</v>
      </c>
      <c r="J37" s="2">
        <f>SUM('за 4міс.19 р.'!J37+'травень 19 р.'!J37)</f>
        <v>1125.46</v>
      </c>
      <c r="K37" s="2">
        <f>SUM('за 4міс.19 р.'!K37+'травень 19 р.'!K37)</f>
        <v>0</v>
      </c>
      <c r="L37" s="2">
        <f>SUM('за 4міс.19 р.'!L37+'травень 19 р.'!L37)</f>
        <v>0</v>
      </c>
      <c r="M37" s="2">
        <f>SUM('за 4міс.19 р.'!M37+'травень 19 р.'!M37)</f>
        <v>0</v>
      </c>
      <c r="N37" s="2">
        <f>SUM('за 4міс.19 р.'!N37+'травень 19 р.'!N37)</f>
        <v>55403.58</v>
      </c>
      <c r="O37" s="2">
        <f>SUM('за 4міс.19 р.'!O37+'травень 19 р.'!O37)</f>
        <v>6062303.539999999</v>
      </c>
      <c r="P37" s="2">
        <f>SUM('за 4міс.19 р.'!P37+'травень 19 р.'!P37)</f>
        <v>2332261.56</v>
      </c>
      <c r="Q37" s="2">
        <f>SUM('за 4міс.19 р.'!Q37+'травень 19 р.'!Q37)</f>
        <v>81854.12</v>
      </c>
      <c r="R37" s="2">
        <f>SUM('за 4міс.19 р.'!R37+'травень 19 р.'!R37)</f>
        <v>621559.56</v>
      </c>
      <c r="S37" s="2">
        <f>SUM('за 4міс.19 р.'!S37+'травень 19 р.'!S37)</f>
        <v>2886856.36</v>
      </c>
      <c r="T37" s="2">
        <f>SUM('за 4міс.19 р.'!T37+'травень 19 р.'!T37)</f>
        <v>139771.94</v>
      </c>
      <c r="U37" s="2">
        <f>SUM('за 4міс.19 р.'!U37+'травень 19 р.'!U37)</f>
        <v>0</v>
      </c>
      <c r="V37" s="2">
        <f>SUM('за 4міс.19 р.'!V37+'травень 19 р.'!V37)</f>
        <v>0</v>
      </c>
      <c r="W37" s="2">
        <f>SUM('за 4міс.19 р.'!W37+'травень 19 р.'!W37)</f>
        <v>0</v>
      </c>
      <c r="X37" s="2">
        <f>SUM('за 4міс.19 р.'!X37+'травень 19 р.'!X37)</f>
        <v>33335329.559999995</v>
      </c>
    </row>
    <row r="38" spans="1:24" ht="12.75">
      <c r="A38" s="26" t="s">
        <v>47</v>
      </c>
      <c r="B38" s="7">
        <v>2111</v>
      </c>
      <c r="C38" s="2">
        <v>2111</v>
      </c>
      <c r="D38" s="2">
        <v>2110</v>
      </c>
      <c r="E38" s="2">
        <v>2120</v>
      </c>
      <c r="F38" s="2">
        <v>2200</v>
      </c>
      <c r="G38" s="2">
        <v>2210</v>
      </c>
      <c r="H38" s="2">
        <v>2230</v>
      </c>
      <c r="I38" s="2">
        <v>2240</v>
      </c>
      <c r="J38" s="2">
        <v>2800</v>
      </c>
      <c r="K38" s="2"/>
      <c r="L38" s="2"/>
      <c r="M38" s="2"/>
      <c r="N38" s="2">
        <v>2250</v>
      </c>
      <c r="O38" s="2">
        <v>2270</v>
      </c>
      <c r="P38" s="2">
        <v>2271</v>
      </c>
      <c r="Q38" s="2">
        <v>2272</v>
      </c>
      <c r="R38" s="2">
        <v>2273</v>
      </c>
      <c r="S38" s="2">
        <v>2274</v>
      </c>
      <c r="T38" s="2">
        <v>2275</v>
      </c>
      <c r="U38" s="2">
        <v>2282</v>
      </c>
      <c r="V38" s="2">
        <v>2730</v>
      </c>
      <c r="W38" s="2"/>
      <c r="X38" s="2"/>
    </row>
    <row r="39" spans="1:24" ht="12.75">
      <c r="A39" s="27"/>
      <c r="B39" s="27"/>
      <c r="C39" s="27"/>
      <c r="D39" s="27">
        <f>SUM(D36)</f>
        <v>16174763.149999999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ht="12.75">
      <c r="X41" s="17"/>
    </row>
    <row r="42" ht="12.75">
      <c r="X42" s="17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2020-01-14T13:57:50Z</cp:lastPrinted>
  <dcterms:created xsi:type="dcterms:W3CDTF">2009-01-27T08:03:55Z</dcterms:created>
  <dcterms:modified xsi:type="dcterms:W3CDTF">2020-01-20T08:24:32Z</dcterms:modified>
  <cp:category/>
  <cp:version/>
  <cp:contentType/>
  <cp:contentStatus/>
</cp:coreProperties>
</file>